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1. NGÂN SÁCH\2. Năm 2026\4. CT MTQG 2026-2030\3. Báo cáo tình hình giải ngân CTMTQG\1. đến ngày 14.7.2026\"/>
    </mc:Choice>
  </mc:AlternateContent>
  <xr:revisionPtr revIDLastSave="0" documentId="13_ncr:1_{0FFF3A2B-F985-4D39-A0E4-45EE1CE78DB2}" xr6:coauthVersionLast="36" xr6:coauthVersionMax="36" xr10:uidLastSave="{00000000-0000-0000-0000-000000000000}"/>
  <bookViews>
    <workbookView xWindow="0" yWindow="0" windowWidth="28800" windowHeight="12225" xr2:uid="{7852BA31-7FE5-4908-8768-43F97C9C4591}"/>
  </bookViews>
  <sheets>
    <sheet name="Sheet1" sheetId="1" r:id="rId1"/>
  </sheets>
  <externalReferences>
    <externalReference r:id="rId2"/>
  </externalReferences>
  <definedNames>
    <definedName name="_xlnm.Print_Area" localSheetId="0">Sheet1!$A$1:$G$56</definedName>
    <definedName name="_xlnm.Print_Titles" localSheetId="0">Sheet1!$5:$6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7" i="1" l="1"/>
  <c r="E47" i="1"/>
  <c r="C48" i="1"/>
  <c r="C47" i="1" s="1"/>
  <c r="F47" i="1"/>
  <c r="H60" i="1"/>
  <c r="H59" i="1"/>
  <c r="I58" i="1"/>
  <c r="H58" i="1"/>
  <c r="H57" i="1"/>
  <c r="I57" i="1" s="1"/>
  <c r="J57" i="1" s="1"/>
  <c r="I56" i="1"/>
  <c r="F56" i="1"/>
  <c r="E56" i="1"/>
  <c r="H55" i="1" s="1"/>
  <c r="D56" i="1"/>
  <c r="C56" i="1"/>
  <c r="J55" i="1"/>
  <c r="C54" i="1"/>
  <c r="C53" i="1" s="1"/>
  <c r="C52" i="1" s="1"/>
  <c r="F53" i="1"/>
  <c r="F52" i="1" s="1"/>
  <c r="D53" i="1"/>
  <c r="D52" i="1" s="1"/>
  <c r="C51" i="1"/>
  <c r="C49" i="1" s="1"/>
  <c r="F50" i="1"/>
  <c r="D50" i="1"/>
  <c r="F49" i="1"/>
  <c r="E49" i="1"/>
  <c r="D49" i="1"/>
  <c r="C45" i="1"/>
  <c r="C44" i="1" s="1"/>
  <c r="F44" i="1"/>
  <c r="E44" i="1"/>
  <c r="D44" i="1"/>
  <c r="C43" i="1"/>
  <c r="C42" i="1" s="1"/>
  <c r="F42" i="1"/>
  <c r="E42" i="1"/>
  <c r="D42" i="1"/>
  <c r="C41" i="1"/>
  <c r="C40" i="1" s="1"/>
  <c r="F40" i="1"/>
  <c r="E40" i="1"/>
  <c r="D40" i="1"/>
  <c r="C39" i="1"/>
  <c r="C38" i="1" s="1"/>
  <c r="F38" i="1"/>
  <c r="E38" i="1"/>
  <c r="D38" i="1"/>
  <c r="C37" i="1"/>
  <c r="C36" i="1"/>
  <c r="H36" i="1" s="1"/>
  <c r="F35" i="1"/>
  <c r="E35" i="1"/>
  <c r="D35" i="1"/>
  <c r="F31" i="1"/>
  <c r="F30" i="1" s="1"/>
  <c r="D31" i="1"/>
  <c r="D30" i="1" s="1"/>
  <c r="C31" i="1"/>
  <c r="C30" i="1" s="1"/>
  <c r="H29" i="1"/>
  <c r="H28" i="1"/>
  <c r="H26" i="1"/>
  <c r="H25" i="1"/>
  <c r="H24" i="1"/>
  <c r="H23" i="1"/>
  <c r="H22" i="1"/>
  <c r="C21" i="1"/>
  <c r="C20" i="1"/>
  <c r="C19" i="1"/>
  <c r="F17" i="1"/>
  <c r="F18" i="1" s="1"/>
  <c r="E17" i="1"/>
  <c r="D17" i="1"/>
  <c r="D18" i="1" s="1"/>
  <c r="C18" i="1" s="1"/>
  <c r="C16" i="1"/>
  <c r="C14" i="1" s="1"/>
  <c r="F15" i="1"/>
  <c r="D15" i="1"/>
  <c r="F14" i="1"/>
  <c r="E14" i="1"/>
  <c r="D14" i="1"/>
  <c r="J58" i="1" l="1"/>
  <c r="C15" i="1"/>
  <c r="E46" i="1"/>
  <c r="F46" i="1"/>
  <c r="D46" i="1"/>
  <c r="C46" i="1"/>
  <c r="C17" i="1"/>
  <c r="H17" i="1" s="1"/>
  <c r="C35" i="1"/>
  <c r="H44" i="1"/>
  <c r="H40" i="1"/>
  <c r="E34" i="1"/>
  <c r="E27" i="1" s="1"/>
  <c r="E12" i="1" s="1"/>
  <c r="E11" i="1" s="1"/>
  <c r="E7" i="1" s="1"/>
  <c r="C50" i="1"/>
  <c r="H56" i="1"/>
  <c r="J56" i="1" s="1"/>
  <c r="D13" i="1"/>
  <c r="H38" i="1"/>
  <c r="F13" i="1"/>
  <c r="D34" i="1"/>
  <c r="D27" i="1" s="1"/>
  <c r="J27" i="1" s="1"/>
  <c r="F34" i="1"/>
  <c r="F27" i="1" s="1"/>
  <c r="H42" i="1"/>
  <c r="H14" i="1"/>
  <c r="C13" i="1"/>
  <c r="H52" i="1"/>
  <c r="C34" i="1"/>
  <c r="H35" i="1"/>
  <c r="C27" i="1"/>
  <c r="H30" i="1"/>
  <c r="H37" i="1"/>
  <c r="H46" i="1" l="1"/>
  <c r="I6" i="1"/>
  <c r="F12" i="1"/>
  <c r="F11" i="1" s="1"/>
  <c r="F7" i="1" s="1"/>
  <c r="H27" i="1"/>
  <c r="H34" i="1"/>
  <c r="D12" i="1"/>
  <c r="D11" i="1" s="1"/>
  <c r="C12" i="1"/>
  <c r="H13" i="1"/>
  <c r="C11" i="1" l="1"/>
  <c r="H12" i="1"/>
  <c r="D7" i="1"/>
</calcChain>
</file>

<file path=xl/sharedStrings.xml><?xml version="1.0" encoding="utf-8"?>
<sst xmlns="http://schemas.openxmlformats.org/spreadsheetml/2006/main" count="91" uniqueCount="69">
  <si>
    <t>Đơn vị tính: Đồng</t>
  </si>
  <si>
    <t>STT</t>
  </si>
  <si>
    <t>Nội dung</t>
  </si>
  <si>
    <t>Tổng cộng</t>
  </si>
  <si>
    <t>Bao gồm:</t>
  </si>
  <si>
    <t>Ghi chú</t>
  </si>
  <si>
    <t>NQ 41</t>
  </si>
  <si>
    <t>SN</t>
  </si>
  <si>
    <t>ĐT</t>
  </si>
  <si>
    <t>I</t>
  </si>
  <si>
    <t>Vốn sự nghiệp</t>
  </si>
  <si>
    <t>Chương trình giảm nghèo bền vững</t>
  </si>
  <si>
    <t>2.1</t>
  </si>
  <si>
    <t>Dự án 1: Hỗ trợ đầu tư phát triển hạ tầng kinh tế-xã hội các huyện nghèo, các xã đặc biệt khó khăn vùng bãi ngang, ven biển và hải đảo</t>
  </si>
  <si>
    <t>-</t>
  </si>
  <si>
    <t>Phòng Kinh tế xã</t>
  </si>
  <si>
    <t>Duy tu, sửa chữa đường nội bản, bản Nậm Béo, xã Pu Sam Cáp</t>
  </si>
  <si>
    <t>2.2</t>
  </si>
  <si>
    <t>Dự án 2: Đa dạng hóa sinh kế, phát triển mô hình giảm nghèo</t>
  </si>
  <si>
    <t>Đa dạng hóa sinh kế phát triển mô hình giảm nghèo (hỗ trợ phát triển cộng đồng): dự án nuôi dê thịt</t>
  </si>
  <si>
    <t>Hỗ trợ phát triển sản xuất cộng đồng (dự án nuôi ngựa)</t>
  </si>
  <si>
    <t>Hỗ trợ phát triển sản xuất cộng đồng (dự án nuôi vịt cổ xanh thương cầm)</t>
  </si>
  <si>
    <t>2.3</t>
  </si>
  <si>
    <t>Dự án 3: Hỗ trợ phát triển sản xuất, cải thiện dinh dưỡng</t>
  </si>
  <si>
    <t>2.4</t>
  </si>
  <si>
    <t>Dự án 4: Phát triển giáo dục nghề nghiệp, việc làm bền vững</t>
  </si>
  <si>
    <t>2.5</t>
  </si>
  <si>
    <t>Dự án 5: Hỗ trợ nhà ở hộ nghèo, hộ cận nghèo trên địa bàn các huyện nghèo</t>
  </si>
  <si>
    <t>2.6</t>
  </si>
  <si>
    <t>Dự án 6: Truyền thông và giảm nghèo về thông tin</t>
  </si>
  <si>
    <t>2.7</t>
  </si>
  <si>
    <t>Dự án 7: Nâng cao năng lực và giám sát, đánh giá chương trình</t>
  </si>
  <si>
    <t>Chương trình phát triển KTXH vùng đồng bào dân tộc thiểu số và miền núi</t>
  </si>
  <si>
    <t>Dự án 1: Giải quyết tình trạng thiếu đất ở, nhà ở, đất sản xuất, nước sinh hoạt</t>
  </si>
  <si>
    <t>Dự án 2: Giải quyết tình trạng thiếu đất ở, nhà ở, đất sản xuất, nước sinh hoạt</t>
  </si>
  <si>
    <t>Dự án 3: Phát triển sản xuất nông, lâm nghiệp bền vững, phát huy tiềm năng, thế mạnh của các vùng miền để sản xuất hàng hóa theo chuỗi giá trị</t>
  </si>
  <si>
    <t>Tiểu dự án 2:  Hỗ trợ phát triển sản xuất theo chuỗi giá trị, vùng trồng dược liệu quý, thúc đẩy khởi sự kinh doanh, khởi nghiệp và thu hút đầu tư vùng đồng bào dân tộc thiểu số và miền núi</t>
  </si>
  <si>
    <t>Dự án 4: Đầu tư cơ sở hạ tầng thiết yếu, phục vụ sản xuất, đời sống trong vùng đồng bào dân tộc thiểu số và miền núi</t>
  </si>
  <si>
    <t>Dự án 5: Phát triển giáo dục đào tạo nâng cao chất lượng nguồn nhân lực</t>
  </si>
  <si>
    <t>*</t>
  </si>
  <si>
    <t>Tiểu dự án 1: Đổi mới hoạt động, củng cố phát triển các trường phổ thông dân tộc nội trú, trường phổ thông dân tộc bán trú, trường PTDT có học sinh ở bán trú và xóa mù chữ cho người dân vùng đồng bào dân tộc thiểu số</t>
  </si>
  <si>
    <t>Trrường Tiểu học Pa Khóa</t>
  </si>
  <si>
    <t>Trường Tiểu học Noong Hẻo</t>
  </si>
  <si>
    <t>Tiểu dự án 2: Bồi dưỡng kiến thức dân tộc; đào tạo dự bị đại học, đại học và sau đại học đáp ứng nhu cầu nhân lực cho vùng đồng bào dân tộc thiểu số</t>
  </si>
  <si>
    <t>Phòng Văn hóa xã hội</t>
  </si>
  <si>
    <t>Tiểu dự án 3: Dự án phát triển giáo dục nghề nghiệp và giải quyết việc làm cho người lao động vùng DTTS&amp;MN</t>
  </si>
  <si>
    <t>Dự án 6: Bảo tồn, phát huy giá trị văn hóa truyền thống tốt đẹp của các dân tộc thiểu số gắn với phát triển du lịch</t>
  </si>
  <si>
    <t>Dự án 8: Thực hiện bình đẳng giới và giải quyết những vấn đề cấp thiết đối với phụ nữ và trẻ em</t>
  </si>
  <si>
    <t>Ủy ban MTTQ Việt Nam xã</t>
  </si>
  <si>
    <t>2.8</t>
  </si>
  <si>
    <t>Dự án 9: Đầu tư phát triển nhóm dân tộc thiểu số rất ít người và nhóm dân tộc còn nhiều khó khăn</t>
  </si>
  <si>
    <t>Tiểu dự án 2: Giảm thiểu tình trạng tảo hôn và hôn nhân cận huyết thống trong vùng đồng bào dân tộc thiểu số và miền núi.</t>
  </si>
  <si>
    <t>Tổ chức hội nghị lồng ghép, hội thảo, tọa đàm, giao lưu văn hóa, nhằm tuyên truyền hạn chế tình trạng tảo hôn và hôn nhân cận huyết thống của các dân tộc còn gặp nhiều khó khăn, dân tộc có khó khăn
đặc thù trong vùng đồng bào DTTS&amp;MN</t>
  </si>
  <si>
    <t>2.9</t>
  </si>
  <si>
    <t>Dự án 10: Truyền thông, tuyên truyền, vận động trong vùng đồng bào dân tộc thiểu số và miền núi. Kiểm tra, giám sát đánh giá việc tổ chức thực hiện Chương trình</t>
  </si>
  <si>
    <t>Tiểu dự án 3: Kiểm tra, giám sát, đánh giá, đào tạo, tập huấn tổ chức thực hiện Chương trình</t>
  </si>
  <si>
    <t>Chương trình xây dựng nông thôn mới</t>
  </si>
  <si>
    <t>II</t>
  </si>
  <si>
    <t>Vốn đầu tư</t>
  </si>
  <si>
    <t>Chương trình MTQG giảm nghèo bền vững giai đoạn 2016-2020</t>
  </si>
  <si>
    <t>Chương trình MTQG giảm nghèo bền vững giai đoạn 2021-2025</t>
  </si>
  <si>
    <t xml:space="preserve"> Chương trình MTQG phát triển KTXH vùng đồng bào dân tộc thiểu số và miền núi</t>
  </si>
  <si>
    <t>Chương trình MTQG xây dựng nông thôn mới</t>
  </si>
  <si>
    <t>Tiểu dự án 1: Đầu tư phát triển kinh tế - xã hội các dân tộc còn gặp nhiều khó khăn, dân tộc có khó khăn đặc thù</t>
  </si>
  <si>
    <t>TÌNH HÌNH GIẢI NGÂN VỐN THỰC HIỆN CÁC CHƯƠNG TRÌNH MỤC TIÊU QUỐC GIA NĂM 2026 XÃ PU SAM CÁP</t>
  </si>
  <si>
    <t>(Kèm teo Báo cáo số:         /BC-UBND ngày         /7/2026 của Ủy ban nhân dân xã Pu Sam Cáp)</t>
  </si>
  <si>
    <t>Nguồn chuyển nguồn 2025 sang 2026</t>
  </si>
  <si>
    <t>Nguồn giao năm 2026</t>
  </si>
  <si>
    <t>Giải ngân (7/2026)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</si>
</sst>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 _₫_-;\-* #,##0.00\ _₫_-;_-* &quot;-&quot;??\ _₫_-;_-@_-"/>
    <numFmt numFmtId="164" formatCode="_(* #,##0_);_(* \(#,##0\);_(* &quot;-&quot;_);_(@_)"/>
    <numFmt numFmtId="165" formatCode="_(* #,##0.00_);_(* \(#,##0.00\);_(* &quot;-&quot;??_);_(@_)"/>
    <numFmt numFmtId="166" formatCode="_(* #,##0_);_(* \(#,##0\);_(* &quot;-&quot;??_);_(@_)"/>
  </numFmts>
  <fonts count="14" x14ac:knownFonts="1">
    <font>
      <sz val="11"/>
      <color theme="1"/>
      <name val="Calibri"/>
      <family val="2"/>
      <charset val="163"/>
      <scheme val="minor"/>
    </font>
    <font>
      <sz val="11"/>
      <color theme="1"/>
      <name val="Calibri"/>
      <family val="2"/>
      <charset val="163"/>
      <scheme val="minor"/>
    </font>
    <font>
      <sz val="11"/>
      <name val="Times New Roman"/>
      <family val="1"/>
    </font>
    <font>
      <b/>
      <sz val="12"/>
      <name val="Times New Roman"/>
      <family val="1"/>
    </font>
    <font>
      <b/>
      <sz val="11"/>
      <name val="Times New Roman"/>
      <family val="1"/>
    </font>
    <font>
      <i/>
      <sz val="12"/>
      <name val="Times New Roman"/>
      <family val="1"/>
    </font>
    <font>
      <b/>
      <sz val="12"/>
      <color rgb="FFFF0000"/>
      <name val="Times New Roman"/>
      <family val="1"/>
    </font>
    <font>
      <b/>
      <sz val="11"/>
      <color rgb="FFFF0000"/>
      <name val="Times New Roman"/>
      <family val="1"/>
    </font>
    <font>
      <sz val="12"/>
      <name val="Times New Roman"/>
      <family val="1"/>
      <charset val="163"/>
    </font>
    <font>
      <sz val="11"/>
      <color theme="1"/>
      <name val="Calibri"/>
      <family val="2"/>
      <scheme val="minor"/>
    </font>
    <font>
      <b/>
      <sz val="12"/>
      <name val="Times New Roman"/>
      <family val="1"/>
      <charset val="163"/>
    </font>
    <font>
      <b/>
      <sz val="11"/>
      <name val="Times New Roman"/>
      <family val="1"/>
      <charset val="163"/>
    </font>
    <font>
      <sz val="11"/>
      <name val="Times New Roman"/>
      <family val="1"/>
      <charset val="163"/>
    </font>
    <font>
      <sz val="12"/>
      <name val="Times New Roman"/>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165" fontId="9" fillId="0" borderId="0" applyFont="0" applyFill="0" applyBorder="0" applyAlignment="0" applyProtection="0"/>
    <xf numFmtId="0" fontId="9" fillId="0" borderId="0"/>
  </cellStyleXfs>
  <cellXfs count="47">
    <xf numFmtId="0" fontId="0" fillId="0" borderId="0" xfId="0"/>
    <xf numFmtId="164" fontId="2" fillId="0" borderId="0" xfId="0" applyNumberFormat="1" applyFont="1" applyFill="1" applyAlignment="1">
      <alignment vertical="center" wrapText="1"/>
    </xf>
    <xf numFmtId="164" fontId="2" fillId="0" borderId="0" xfId="0" applyNumberFormat="1" applyFont="1" applyFill="1" applyAlignment="1">
      <alignment horizontal="center" vertical="center" wrapText="1"/>
    </xf>
    <xf numFmtId="164" fontId="4" fillId="0" borderId="0" xfId="0" applyNumberFormat="1" applyFont="1" applyFill="1" applyAlignment="1">
      <alignment horizontal="center" vertical="center" wrapText="1"/>
    </xf>
    <xf numFmtId="164" fontId="2" fillId="0" borderId="0" xfId="0" applyNumberFormat="1" applyFont="1" applyFill="1" applyAlignment="1"/>
    <xf numFmtId="164" fontId="2" fillId="0" borderId="0" xfId="0" applyNumberFormat="1" applyFont="1" applyFill="1" applyAlignment="1">
      <alignment horizontal="center" vertical="center"/>
    </xf>
    <xf numFmtId="164" fontId="2" fillId="0" borderId="0" xfId="0" applyNumberFormat="1" applyFont="1" applyFill="1"/>
    <xf numFmtId="0" fontId="3" fillId="0" borderId="5" xfId="0" applyFont="1" applyFill="1" applyBorder="1" applyAlignment="1">
      <alignment horizontal="center" vertical="center" wrapText="1"/>
    </xf>
    <xf numFmtId="164" fontId="3" fillId="0" borderId="5" xfId="0" applyNumberFormat="1" applyFont="1" applyFill="1" applyBorder="1" applyAlignment="1">
      <alignment horizontal="center" vertical="center" wrapText="1"/>
    </xf>
    <xf numFmtId="164" fontId="7" fillId="0" borderId="0" xfId="0" applyNumberFormat="1" applyFont="1" applyFill="1" applyAlignment="1">
      <alignment horizontal="center" vertical="center" wrapText="1"/>
    </xf>
    <xf numFmtId="164" fontId="3" fillId="0" borderId="5" xfId="0" applyNumberFormat="1" applyFont="1" applyFill="1" applyBorder="1" applyAlignment="1">
      <alignment vertical="center" wrapText="1"/>
    </xf>
    <xf numFmtId="164" fontId="3" fillId="0" borderId="5" xfId="0" applyNumberFormat="1" applyFont="1" applyFill="1" applyBorder="1" applyAlignment="1">
      <alignment horizontal="left" vertical="center" wrapText="1"/>
    </xf>
    <xf numFmtId="164" fontId="3" fillId="0" borderId="5" xfId="0" applyNumberFormat="1" applyFont="1" applyFill="1" applyBorder="1" applyAlignment="1">
      <alignment horizontal="right" vertical="center" wrapText="1"/>
    </xf>
    <xf numFmtId="3" fontId="10" fillId="0" borderId="5" xfId="0" applyNumberFormat="1" applyFont="1" applyFill="1" applyBorder="1" applyAlignment="1">
      <alignment horizontal="center" vertical="center" wrapText="1"/>
    </xf>
    <xf numFmtId="164" fontId="10" fillId="0" borderId="5" xfId="0" applyNumberFormat="1" applyFont="1" applyFill="1" applyBorder="1" applyAlignment="1">
      <alignment horizontal="left" vertical="center" wrapText="1"/>
    </xf>
    <xf numFmtId="164" fontId="10" fillId="0" borderId="5" xfId="0" applyNumberFormat="1" applyFont="1" applyFill="1" applyBorder="1" applyAlignment="1">
      <alignment horizontal="right" vertical="center" wrapText="1"/>
    </xf>
    <xf numFmtId="164" fontId="10" fillId="0" borderId="5" xfId="0" applyNumberFormat="1" applyFont="1" applyFill="1" applyBorder="1" applyAlignment="1">
      <alignment horizontal="center" vertical="center" wrapText="1"/>
    </xf>
    <xf numFmtId="164" fontId="11" fillId="0" borderId="0" xfId="0" applyNumberFormat="1" applyFont="1" applyFill="1" applyAlignment="1">
      <alignment horizontal="center" vertical="center" wrapText="1"/>
    </xf>
    <xf numFmtId="164" fontId="8" fillId="0" borderId="5" xfId="0" applyNumberFormat="1" applyFont="1" applyFill="1" applyBorder="1" applyAlignment="1">
      <alignment horizontal="center" vertical="center" wrapText="1"/>
    </xf>
    <xf numFmtId="164" fontId="8" fillId="0" borderId="5" xfId="0" applyNumberFormat="1" applyFont="1" applyFill="1" applyBorder="1" applyAlignment="1">
      <alignment vertical="center" wrapText="1"/>
    </xf>
    <xf numFmtId="164" fontId="8" fillId="0" borderId="5" xfId="0" applyNumberFormat="1" applyFont="1" applyFill="1" applyBorder="1" applyAlignment="1">
      <alignment horizontal="right" vertical="center" wrapText="1"/>
    </xf>
    <xf numFmtId="164" fontId="12" fillId="0" borderId="0" xfId="0" applyNumberFormat="1" applyFont="1" applyFill="1" applyAlignment="1">
      <alignment horizontal="center" vertical="center" wrapText="1"/>
    </xf>
    <xf numFmtId="164" fontId="8" fillId="0" borderId="5" xfId="0" quotePrefix="1" applyNumberFormat="1" applyFont="1" applyFill="1" applyBorder="1" applyAlignment="1">
      <alignment horizontal="center" vertical="center" wrapText="1"/>
    </xf>
    <xf numFmtId="164" fontId="8" fillId="0" borderId="5" xfId="0" applyNumberFormat="1" applyFont="1" applyFill="1" applyBorder="1" applyAlignment="1">
      <alignment horizontal="left" vertical="center" wrapText="1"/>
    </xf>
    <xf numFmtId="164" fontId="13" fillId="0" borderId="5" xfId="0" applyNumberFormat="1" applyFont="1" applyFill="1" applyBorder="1" applyAlignment="1">
      <alignment horizontal="right" vertical="center" wrapText="1"/>
    </xf>
    <xf numFmtId="164" fontId="8" fillId="0" borderId="5" xfId="0" quotePrefix="1" applyNumberFormat="1" applyFont="1" applyFill="1" applyBorder="1" applyAlignment="1">
      <alignment horizontal="left" vertical="center" wrapText="1"/>
    </xf>
    <xf numFmtId="164" fontId="8" fillId="0" borderId="1" xfId="0" applyNumberFormat="1" applyFont="1" applyFill="1" applyBorder="1" applyAlignment="1">
      <alignment horizontal="center" vertical="center" wrapText="1"/>
    </xf>
    <xf numFmtId="164" fontId="11" fillId="0" borderId="0" xfId="0" applyNumberFormat="1" applyFont="1" applyFill="1" applyBorder="1" applyAlignment="1">
      <alignment horizontal="right" vertical="center" wrapText="1"/>
    </xf>
    <xf numFmtId="164" fontId="12" fillId="0" borderId="0" xfId="0" applyNumberFormat="1" applyFont="1" applyFill="1" applyBorder="1" applyAlignment="1">
      <alignment horizontal="right" vertical="center" wrapText="1"/>
    </xf>
    <xf numFmtId="164" fontId="6" fillId="0" borderId="5" xfId="0" applyNumberFormat="1" applyFont="1" applyFill="1" applyBorder="1" applyAlignment="1">
      <alignment horizontal="center" vertical="top" wrapText="1"/>
    </xf>
    <xf numFmtId="164" fontId="6" fillId="0" borderId="5" xfId="0" applyNumberFormat="1" applyFont="1" applyFill="1" applyBorder="1" applyAlignment="1">
      <alignment horizontal="center" vertical="center" wrapText="1"/>
    </xf>
    <xf numFmtId="164" fontId="3" fillId="0" borderId="5" xfId="0" applyNumberFormat="1" applyFont="1" applyFill="1" applyBorder="1" applyAlignment="1">
      <alignment horizontal="center" vertical="top" wrapText="1"/>
    </xf>
    <xf numFmtId="166" fontId="3" fillId="0" borderId="5" xfId="1" applyNumberFormat="1" applyFont="1" applyFill="1" applyBorder="1" applyAlignment="1">
      <alignment horizontal="center" vertical="center" wrapText="1"/>
    </xf>
    <xf numFmtId="0" fontId="8" fillId="0" borderId="5" xfId="3" applyFont="1" applyFill="1" applyBorder="1" applyAlignment="1">
      <alignment horizontal="left" vertical="center" wrapText="1"/>
    </xf>
    <xf numFmtId="0" fontId="13" fillId="0" borderId="5" xfId="3" applyFont="1" applyFill="1" applyBorder="1" applyAlignment="1">
      <alignment horizontal="left" vertical="center" wrapText="1"/>
    </xf>
    <xf numFmtId="0" fontId="0" fillId="0" borderId="0" xfId="0" applyFill="1" applyAlignment="1">
      <alignment vertical="center" wrapText="1"/>
    </xf>
    <xf numFmtId="0" fontId="13" fillId="0" borderId="5" xfId="0" applyFont="1" applyFill="1" applyBorder="1" applyAlignment="1">
      <alignment vertical="center"/>
    </xf>
    <xf numFmtId="0" fontId="13" fillId="0" borderId="5"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164" fontId="3" fillId="0" borderId="2" xfId="0" applyNumberFormat="1" applyFont="1" applyFill="1" applyBorder="1" applyAlignment="1">
      <alignment horizontal="center" vertical="center" wrapText="1"/>
    </xf>
    <xf numFmtId="164" fontId="3" fillId="0" borderId="3" xfId="0" applyNumberFormat="1" applyFont="1" applyFill="1" applyBorder="1" applyAlignment="1">
      <alignment horizontal="center" vertical="center" wrapText="1"/>
    </xf>
    <xf numFmtId="164" fontId="3" fillId="0" borderId="0" xfId="0" applyNumberFormat="1" applyFont="1" applyFill="1" applyAlignment="1">
      <alignment horizontal="center" vertical="center" wrapText="1"/>
    </xf>
    <xf numFmtId="164" fontId="5" fillId="0" borderId="0" xfId="0" applyNumberFormat="1" applyFont="1" applyFill="1" applyAlignment="1">
      <alignment horizontal="center" vertical="center" wrapText="1"/>
    </xf>
    <xf numFmtId="164" fontId="5" fillId="0" borderId="0" xfId="0" applyNumberFormat="1" applyFont="1" applyFill="1" applyAlignment="1">
      <alignment horizontal="right" vertical="center" wrapText="1"/>
    </xf>
    <xf numFmtId="164" fontId="3" fillId="0" borderId="1" xfId="0" applyNumberFormat="1" applyFont="1" applyFill="1" applyBorder="1" applyAlignment="1">
      <alignment horizontal="center" vertical="center" wrapText="1"/>
    </xf>
    <xf numFmtId="164" fontId="3" fillId="0" borderId="4" xfId="0" applyNumberFormat="1" applyFont="1" applyFill="1" applyBorder="1" applyAlignment="1">
      <alignment horizontal="center" vertical="center" wrapText="1"/>
    </xf>
  </cellXfs>
  <cellStyles count="4">
    <cellStyle name="Comma" xfId="1" builtinId="3"/>
    <cellStyle name="Comma 17" xfId="2" xr:uid="{CA9288CB-17AC-4BE6-BA7D-C62E1ED9AB32}"/>
    <cellStyle name="Normal" xfId="0" builtinId="0"/>
    <cellStyle name="Normal 28" xfId="3" xr:uid="{409FF03A-2949-4391-8737-0F781C9FFB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20NG&#194;N%20S&#193;CH/1.%20N&#259;m%202025/2.%20Quy&#7871;t%20to&#225;n%20chi%20NS%202025/1.%20Chuy&#7875;n%20ngu&#7891;n%202025-2026/3.%20Q&#272;%20chuy&#7875;n%20ngu&#7891;n%20l&#7847;n%203/1.%20Bi&#7875;u%20k&#232;m%20theo%20Quy&#7871;t%20&#273;&#7883;nh%20s&#7917;a%20l&#7847;n%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 hop"/>
      <sheetName val="PL1-ĐTC"/>
      <sheetName val="PL2-CSTL"/>
      <sheetName val="PL3-Tự chủ"/>
      <sheetName val="PL4-Sau 30.9"/>
      <sheetName val="PL 5-TT,TKC"/>
      <sheetName val="PL 6-CTMTQG"/>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62BCD-CF06-403C-A339-D818BA12627E}">
  <sheetPr>
    <pageSetUpPr fitToPage="1"/>
  </sheetPr>
  <dimension ref="A1:R60"/>
  <sheetViews>
    <sheetView tabSelected="1" workbookViewId="0">
      <selection activeCell="F14" sqref="F14"/>
    </sheetView>
  </sheetViews>
  <sheetFormatPr defaultRowHeight="15" x14ac:dyDescent="0.25"/>
  <cols>
    <col min="1" max="1" width="7.42578125" style="4" customWidth="1"/>
    <col min="2" max="2" width="85.42578125" style="1" customWidth="1"/>
    <col min="3" max="3" width="17.85546875" style="4" customWidth="1"/>
    <col min="4" max="4" width="22" style="4" customWidth="1"/>
    <col min="5" max="5" width="15" style="4" customWidth="1"/>
    <col min="6" max="6" width="18.7109375" style="4" customWidth="1"/>
    <col min="7" max="7" width="21.85546875" style="5" customWidth="1"/>
    <col min="8" max="8" width="33" style="6" hidden="1" customWidth="1"/>
    <col min="9" max="9" width="28.42578125" style="6" hidden="1" customWidth="1"/>
    <col min="10" max="10" width="21.7109375" style="6" hidden="1" customWidth="1"/>
    <col min="11" max="11" width="15.42578125" style="6" hidden="1" customWidth="1"/>
    <col min="12" max="12" width="16.28515625" style="6" hidden="1" customWidth="1"/>
    <col min="13" max="13" width="29.42578125" style="6" hidden="1" customWidth="1"/>
    <col min="14" max="14" width="26.28515625" style="6" hidden="1" customWidth="1"/>
    <col min="15" max="15" width="13.140625" style="6" hidden="1" customWidth="1"/>
    <col min="16" max="16" width="16.5703125" style="6" bestFit="1" customWidth="1"/>
    <col min="17" max="17" width="22" style="6" hidden="1" customWidth="1"/>
    <col min="18" max="18" width="15.42578125" style="6" bestFit="1" customWidth="1"/>
    <col min="19" max="255" width="9.140625" style="6"/>
    <col min="256" max="256" width="7.42578125" style="6" customWidth="1"/>
    <col min="257" max="257" width="89.7109375" style="6" customWidth="1"/>
    <col min="258" max="258" width="17.85546875" style="6" customWidth="1"/>
    <col min="259" max="259" width="18.7109375" style="6" customWidth="1"/>
    <col min="260" max="260" width="16.28515625" style="6" customWidth="1"/>
    <col min="261" max="261" width="14.28515625" style="6" customWidth="1"/>
    <col min="262" max="262" width="18.7109375" style="6" customWidth="1"/>
    <col min="263" max="263" width="24.7109375" style="6" customWidth="1"/>
    <col min="264" max="271" width="0" style="6" hidden="1" customWidth="1"/>
    <col min="272" max="272" width="16.5703125" style="6" bestFit="1" customWidth="1"/>
    <col min="273" max="273" width="0" style="6" hidden="1" customWidth="1"/>
    <col min="274" max="274" width="15.42578125" style="6" bestFit="1" customWidth="1"/>
    <col min="275" max="511" width="9.140625" style="6"/>
    <col min="512" max="512" width="7.42578125" style="6" customWidth="1"/>
    <col min="513" max="513" width="89.7109375" style="6" customWidth="1"/>
    <col min="514" max="514" width="17.85546875" style="6" customWidth="1"/>
    <col min="515" max="515" width="18.7109375" style="6" customWidth="1"/>
    <col min="516" max="516" width="16.28515625" style="6" customWidth="1"/>
    <col min="517" max="517" width="14.28515625" style="6" customWidth="1"/>
    <col min="518" max="518" width="18.7109375" style="6" customWidth="1"/>
    <col min="519" max="519" width="24.7109375" style="6" customWidth="1"/>
    <col min="520" max="527" width="0" style="6" hidden="1" customWidth="1"/>
    <col min="528" max="528" width="16.5703125" style="6" bestFit="1" customWidth="1"/>
    <col min="529" max="529" width="0" style="6" hidden="1" customWidth="1"/>
    <col min="530" max="530" width="15.42578125" style="6" bestFit="1" customWidth="1"/>
    <col min="531" max="767" width="9.140625" style="6"/>
    <col min="768" max="768" width="7.42578125" style="6" customWidth="1"/>
    <col min="769" max="769" width="89.7109375" style="6" customWidth="1"/>
    <col min="770" max="770" width="17.85546875" style="6" customWidth="1"/>
    <col min="771" max="771" width="18.7109375" style="6" customWidth="1"/>
    <col min="772" max="772" width="16.28515625" style="6" customWidth="1"/>
    <col min="773" max="773" width="14.28515625" style="6" customWidth="1"/>
    <col min="774" max="774" width="18.7109375" style="6" customWidth="1"/>
    <col min="775" max="775" width="24.7109375" style="6" customWidth="1"/>
    <col min="776" max="783" width="0" style="6" hidden="1" customWidth="1"/>
    <col min="784" max="784" width="16.5703125" style="6" bestFit="1" customWidth="1"/>
    <col min="785" max="785" width="0" style="6" hidden="1" customWidth="1"/>
    <col min="786" max="786" width="15.42578125" style="6" bestFit="1" customWidth="1"/>
    <col min="787" max="1023" width="9.140625" style="6"/>
    <col min="1024" max="1024" width="7.42578125" style="6" customWidth="1"/>
    <col min="1025" max="1025" width="89.7109375" style="6" customWidth="1"/>
    <col min="1026" max="1026" width="17.85546875" style="6" customWidth="1"/>
    <col min="1027" max="1027" width="18.7109375" style="6" customWidth="1"/>
    <col min="1028" max="1028" width="16.28515625" style="6" customWidth="1"/>
    <col min="1029" max="1029" width="14.28515625" style="6" customWidth="1"/>
    <col min="1030" max="1030" width="18.7109375" style="6" customWidth="1"/>
    <col min="1031" max="1031" width="24.7109375" style="6" customWidth="1"/>
    <col min="1032" max="1039" width="0" style="6" hidden="1" customWidth="1"/>
    <col min="1040" max="1040" width="16.5703125" style="6" bestFit="1" customWidth="1"/>
    <col min="1041" max="1041" width="0" style="6" hidden="1" customWidth="1"/>
    <col min="1042" max="1042" width="15.42578125" style="6" bestFit="1" customWidth="1"/>
    <col min="1043" max="1279" width="9.140625" style="6"/>
    <col min="1280" max="1280" width="7.42578125" style="6" customWidth="1"/>
    <col min="1281" max="1281" width="89.7109375" style="6" customWidth="1"/>
    <col min="1282" max="1282" width="17.85546875" style="6" customWidth="1"/>
    <col min="1283" max="1283" width="18.7109375" style="6" customWidth="1"/>
    <col min="1284" max="1284" width="16.28515625" style="6" customWidth="1"/>
    <col min="1285" max="1285" width="14.28515625" style="6" customWidth="1"/>
    <col min="1286" max="1286" width="18.7109375" style="6" customWidth="1"/>
    <col min="1287" max="1287" width="24.7109375" style="6" customWidth="1"/>
    <col min="1288" max="1295" width="0" style="6" hidden="1" customWidth="1"/>
    <col min="1296" max="1296" width="16.5703125" style="6" bestFit="1" customWidth="1"/>
    <col min="1297" max="1297" width="0" style="6" hidden="1" customWidth="1"/>
    <col min="1298" max="1298" width="15.42578125" style="6" bestFit="1" customWidth="1"/>
    <col min="1299" max="1535" width="9.140625" style="6"/>
    <col min="1536" max="1536" width="7.42578125" style="6" customWidth="1"/>
    <col min="1537" max="1537" width="89.7109375" style="6" customWidth="1"/>
    <col min="1538" max="1538" width="17.85546875" style="6" customWidth="1"/>
    <col min="1539" max="1539" width="18.7109375" style="6" customWidth="1"/>
    <col min="1540" max="1540" width="16.28515625" style="6" customWidth="1"/>
    <col min="1541" max="1541" width="14.28515625" style="6" customWidth="1"/>
    <col min="1542" max="1542" width="18.7109375" style="6" customWidth="1"/>
    <col min="1543" max="1543" width="24.7109375" style="6" customWidth="1"/>
    <col min="1544" max="1551" width="0" style="6" hidden="1" customWidth="1"/>
    <col min="1552" max="1552" width="16.5703125" style="6" bestFit="1" customWidth="1"/>
    <col min="1553" max="1553" width="0" style="6" hidden="1" customWidth="1"/>
    <col min="1554" max="1554" width="15.42578125" style="6" bestFit="1" customWidth="1"/>
    <col min="1555" max="1791" width="9.140625" style="6"/>
    <col min="1792" max="1792" width="7.42578125" style="6" customWidth="1"/>
    <col min="1793" max="1793" width="89.7109375" style="6" customWidth="1"/>
    <col min="1794" max="1794" width="17.85546875" style="6" customWidth="1"/>
    <col min="1795" max="1795" width="18.7109375" style="6" customWidth="1"/>
    <col min="1796" max="1796" width="16.28515625" style="6" customWidth="1"/>
    <col min="1797" max="1797" width="14.28515625" style="6" customWidth="1"/>
    <col min="1798" max="1798" width="18.7109375" style="6" customWidth="1"/>
    <col min="1799" max="1799" width="24.7109375" style="6" customWidth="1"/>
    <col min="1800" max="1807" width="0" style="6" hidden="1" customWidth="1"/>
    <col min="1808" max="1808" width="16.5703125" style="6" bestFit="1" customWidth="1"/>
    <col min="1809" max="1809" width="0" style="6" hidden="1" customWidth="1"/>
    <col min="1810" max="1810" width="15.42578125" style="6" bestFit="1" customWidth="1"/>
    <col min="1811" max="2047" width="9.140625" style="6"/>
    <col min="2048" max="2048" width="7.42578125" style="6" customWidth="1"/>
    <col min="2049" max="2049" width="89.7109375" style="6" customWidth="1"/>
    <col min="2050" max="2050" width="17.85546875" style="6" customWidth="1"/>
    <col min="2051" max="2051" width="18.7109375" style="6" customWidth="1"/>
    <col min="2052" max="2052" width="16.28515625" style="6" customWidth="1"/>
    <col min="2053" max="2053" width="14.28515625" style="6" customWidth="1"/>
    <col min="2054" max="2054" width="18.7109375" style="6" customWidth="1"/>
    <col min="2055" max="2055" width="24.7109375" style="6" customWidth="1"/>
    <col min="2056" max="2063" width="0" style="6" hidden="1" customWidth="1"/>
    <col min="2064" max="2064" width="16.5703125" style="6" bestFit="1" customWidth="1"/>
    <col min="2065" max="2065" width="0" style="6" hidden="1" customWidth="1"/>
    <col min="2066" max="2066" width="15.42578125" style="6" bestFit="1" customWidth="1"/>
    <col min="2067" max="2303" width="9.140625" style="6"/>
    <col min="2304" max="2304" width="7.42578125" style="6" customWidth="1"/>
    <col min="2305" max="2305" width="89.7109375" style="6" customWidth="1"/>
    <col min="2306" max="2306" width="17.85546875" style="6" customWidth="1"/>
    <col min="2307" max="2307" width="18.7109375" style="6" customWidth="1"/>
    <col min="2308" max="2308" width="16.28515625" style="6" customWidth="1"/>
    <col min="2309" max="2309" width="14.28515625" style="6" customWidth="1"/>
    <col min="2310" max="2310" width="18.7109375" style="6" customWidth="1"/>
    <col min="2311" max="2311" width="24.7109375" style="6" customWidth="1"/>
    <col min="2312" max="2319" width="0" style="6" hidden="1" customWidth="1"/>
    <col min="2320" max="2320" width="16.5703125" style="6" bestFit="1" customWidth="1"/>
    <col min="2321" max="2321" width="0" style="6" hidden="1" customWidth="1"/>
    <col min="2322" max="2322" width="15.42578125" style="6" bestFit="1" customWidth="1"/>
    <col min="2323" max="2559" width="9.140625" style="6"/>
    <col min="2560" max="2560" width="7.42578125" style="6" customWidth="1"/>
    <col min="2561" max="2561" width="89.7109375" style="6" customWidth="1"/>
    <col min="2562" max="2562" width="17.85546875" style="6" customWidth="1"/>
    <col min="2563" max="2563" width="18.7109375" style="6" customWidth="1"/>
    <col min="2564" max="2564" width="16.28515625" style="6" customWidth="1"/>
    <col min="2565" max="2565" width="14.28515625" style="6" customWidth="1"/>
    <col min="2566" max="2566" width="18.7109375" style="6" customWidth="1"/>
    <col min="2567" max="2567" width="24.7109375" style="6" customWidth="1"/>
    <col min="2568" max="2575" width="0" style="6" hidden="1" customWidth="1"/>
    <col min="2576" max="2576" width="16.5703125" style="6" bestFit="1" customWidth="1"/>
    <col min="2577" max="2577" width="0" style="6" hidden="1" customWidth="1"/>
    <col min="2578" max="2578" width="15.42578125" style="6" bestFit="1" customWidth="1"/>
    <col min="2579" max="2815" width="9.140625" style="6"/>
    <col min="2816" max="2816" width="7.42578125" style="6" customWidth="1"/>
    <col min="2817" max="2817" width="89.7109375" style="6" customWidth="1"/>
    <col min="2818" max="2818" width="17.85546875" style="6" customWidth="1"/>
    <col min="2819" max="2819" width="18.7109375" style="6" customWidth="1"/>
    <col min="2820" max="2820" width="16.28515625" style="6" customWidth="1"/>
    <col min="2821" max="2821" width="14.28515625" style="6" customWidth="1"/>
    <col min="2822" max="2822" width="18.7109375" style="6" customWidth="1"/>
    <col min="2823" max="2823" width="24.7109375" style="6" customWidth="1"/>
    <col min="2824" max="2831" width="0" style="6" hidden="1" customWidth="1"/>
    <col min="2832" max="2832" width="16.5703125" style="6" bestFit="1" customWidth="1"/>
    <col min="2833" max="2833" width="0" style="6" hidden="1" customWidth="1"/>
    <col min="2834" max="2834" width="15.42578125" style="6" bestFit="1" customWidth="1"/>
    <col min="2835" max="3071" width="9.140625" style="6"/>
    <col min="3072" max="3072" width="7.42578125" style="6" customWidth="1"/>
    <col min="3073" max="3073" width="89.7109375" style="6" customWidth="1"/>
    <col min="3074" max="3074" width="17.85546875" style="6" customWidth="1"/>
    <col min="3075" max="3075" width="18.7109375" style="6" customWidth="1"/>
    <col min="3076" max="3076" width="16.28515625" style="6" customWidth="1"/>
    <col min="3077" max="3077" width="14.28515625" style="6" customWidth="1"/>
    <col min="3078" max="3078" width="18.7109375" style="6" customWidth="1"/>
    <col min="3079" max="3079" width="24.7109375" style="6" customWidth="1"/>
    <col min="3080" max="3087" width="0" style="6" hidden="1" customWidth="1"/>
    <col min="3088" max="3088" width="16.5703125" style="6" bestFit="1" customWidth="1"/>
    <col min="3089" max="3089" width="0" style="6" hidden="1" customWidth="1"/>
    <col min="3090" max="3090" width="15.42578125" style="6" bestFit="1" customWidth="1"/>
    <col min="3091" max="3327" width="9.140625" style="6"/>
    <col min="3328" max="3328" width="7.42578125" style="6" customWidth="1"/>
    <col min="3329" max="3329" width="89.7109375" style="6" customWidth="1"/>
    <col min="3330" max="3330" width="17.85546875" style="6" customWidth="1"/>
    <col min="3331" max="3331" width="18.7109375" style="6" customWidth="1"/>
    <col min="3332" max="3332" width="16.28515625" style="6" customWidth="1"/>
    <col min="3333" max="3333" width="14.28515625" style="6" customWidth="1"/>
    <col min="3334" max="3334" width="18.7109375" style="6" customWidth="1"/>
    <col min="3335" max="3335" width="24.7109375" style="6" customWidth="1"/>
    <col min="3336" max="3343" width="0" style="6" hidden="1" customWidth="1"/>
    <col min="3344" max="3344" width="16.5703125" style="6" bestFit="1" customWidth="1"/>
    <col min="3345" max="3345" width="0" style="6" hidden="1" customWidth="1"/>
    <col min="3346" max="3346" width="15.42578125" style="6" bestFit="1" customWidth="1"/>
    <col min="3347" max="3583" width="9.140625" style="6"/>
    <col min="3584" max="3584" width="7.42578125" style="6" customWidth="1"/>
    <col min="3585" max="3585" width="89.7109375" style="6" customWidth="1"/>
    <col min="3586" max="3586" width="17.85546875" style="6" customWidth="1"/>
    <col min="3587" max="3587" width="18.7109375" style="6" customWidth="1"/>
    <col min="3588" max="3588" width="16.28515625" style="6" customWidth="1"/>
    <col min="3589" max="3589" width="14.28515625" style="6" customWidth="1"/>
    <col min="3590" max="3590" width="18.7109375" style="6" customWidth="1"/>
    <col min="3591" max="3591" width="24.7109375" style="6" customWidth="1"/>
    <col min="3592" max="3599" width="0" style="6" hidden="1" customWidth="1"/>
    <col min="3600" max="3600" width="16.5703125" style="6" bestFit="1" customWidth="1"/>
    <col min="3601" max="3601" width="0" style="6" hidden="1" customWidth="1"/>
    <col min="3602" max="3602" width="15.42578125" style="6" bestFit="1" customWidth="1"/>
    <col min="3603" max="3839" width="9.140625" style="6"/>
    <col min="3840" max="3840" width="7.42578125" style="6" customWidth="1"/>
    <col min="3841" max="3841" width="89.7109375" style="6" customWidth="1"/>
    <col min="3842" max="3842" width="17.85546875" style="6" customWidth="1"/>
    <col min="3843" max="3843" width="18.7109375" style="6" customWidth="1"/>
    <col min="3844" max="3844" width="16.28515625" style="6" customWidth="1"/>
    <col min="3845" max="3845" width="14.28515625" style="6" customWidth="1"/>
    <col min="3846" max="3846" width="18.7109375" style="6" customWidth="1"/>
    <col min="3847" max="3847" width="24.7109375" style="6" customWidth="1"/>
    <col min="3848" max="3855" width="0" style="6" hidden="1" customWidth="1"/>
    <col min="3856" max="3856" width="16.5703125" style="6" bestFit="1" customWidth="1"/>
    <col min="3857" max="3857" width="0" style="6" hidden="1" customWidth="1"/>
    <col min="3858" max="3858" width="15.42578125" style="6" bestFit="1" customWidth="1"/>
    <col min="3859" max="4095" width="9.140625" style="6"/>
    <col min="4096" max="4096" width="7.42578125" style="6" customWidth="1"/>
    <col min="4097" max="4097" width="89.7109375" style="6" customWidth="1"/>
    <col min="4098" max="4098" width="17.85546875" style="6" customWidth="1"/>
    <col min="4099" max="4099" width="18.7109375" style="6" customWidth="1"/>
    <col min="4100" max="4100" width="16.28515625" style="6" customWidth="1"/>
    <col min="4101" max="4101" width="14.28515625" style="6" customWidth="1"/>
    <col min="4102" max="4102" width="18.7109375" style="6" customWidth="1"/>
    <col min="4103" max="4103" width="24.7109375" style="6" customWidth="1"/>
    <col min="4104" max="4111" width="0" style="6" hidden="1" customWidth="1"/>
    <col min="4112" max="4112" width="16.5703125" style="6" bestFit="1" customWidth="1"/>
    <col min="4113" max="4113" width="0" style="6" hidden="1" customWidth="1"/>
    <col min="4114" max="4114" width="15.42578125" style="6" bestFit="1" customWidth="1"/>
    <col min="4115" max="4351" width="9.140625" style="6"/>
    <col min="4352" max="4352" width="7.42578125" style="6" customWidth="1"/>
    <col min="4353" max="4353" width="89.7109375" style="6" customWidth="1"/>
    <col min="4354" max="4354" width="17.85546875" style="6" customWidth="1"/>
    <col min="4355" max="4355" width="18.7109375" style="6" customWidth="1"/>
    <col min="4356" max="4356" width="16.28515625" style="6" customWidth="1"/>
    <col min="4357" max="4357" width="14.28515625" style="6" customWidth="1"/>
    <col min="4358" max="4358" width="18.7109375" style="6" customWidth="1"/>
    <col min="4359" max="4359" width="24.7109375" style="6" customWidth="1"/>
    <col min="4360" max="4367" width="0" style="6" hidden="1" customWidth="1"/>
    <col min="4368" max="4368" width="16.5703125" style="6" bestFit="1" customWidth="1"/>
    <col min="4369" max="4369" width="0" style="6" hidden="1" customWidth="1"/>
    <col min="4370" max="4370" width="15.42578125" style="6" bestFit="1" customWidth="1"/>
    <col min="4371" max="4607" width="9.140625" style="6"/>
    <col min="4608" max="4608" width="7.42578125" style="6" customWidth="1"/>
    <col min="4609" max="4609" width="89.7109375" style="6" customWidth="1"/>
    <col min="4610" max="4610" width="17.85546875" style="6" customWidth="1"/>
    <col min="4611" max="4611" width="18.7109375" style="6" customWidth="1"/>
    <col min="4612" max="4612" width="16.28515625" style="6" customWidth="1"/>
    <col min="4613" max="4613" width="14.28515625" style="6" customWidth="1"/>
    <col min="4614" max="4614" width="18.7109375" style="6" customWidth="1"/>
    <col min="4615" max="4615" width="24.7109375" style="6" customWidth="1"/>
    <col min="4616" max="4623" width="0" style="6" hidden="1" customWidth="1"/>
    <col min="4624" max="4624" width="16.5703125" style="6" bestFit="1" customWidth="1"/>
    <col min="4625" max="4625" width="0" style="6" hidden="1" customWidth="1"/>
    <col min="4626" max="4626" width="15.42578125" style="6" bestFit="1" customWidth="1"/>
    <col min="4627" max="4863" width="9.140625" style="6"/>
    <col min="4864" max="4864" width="7.42578125" style="6" customWidth="1"/>
    <col min="4865" max="4865" width="89.7109375" style="6" customWidth="1"/>
    <col min="4866" max="4866" width="17.85546875" style="6" customWidth="1"/>
    <col min="4867" max="4867" width="18.7109375" style="6" customWidth="1"/>
    <col min="4868" max="4868" width="16.28515625" style="6" customWidth="1"/>
    <col min="4869" max="4869" width="14.28515625" style="6" customWidth="1"/>
    <col min="4870" max="4870" width="18.7109375" style="6" customWidth="1"/>
    <col min="4871" max="4871" width="24.7109375" style="6" customWidth="1"/>
    <col min="4872" max="4879" width="0" style="6" hidden="1" customWidth="1"/>
    <col min="4880" max="4880" width="16.5703125" style="6" bestFit="1" customWidth="1"/>
    <col min="4881" max="4881" width="0" style="6" hidden="1" customWidth="1"/>
    <col min="4882" max="4882" width="15.42578125" style="6" bestFit="1" customWidth="1"/>
    <col min="4883" max="5119" width="9.140625" style="6"/>
    <col min="5120" max="5120" width="7.42578125" style="6" customWidth="1"/>
    <col min="5121" max="5121" width="89.7109375" style="6" customWidth="1"/>
    <col min="5122" max="5122" width="17.85546875" style="6" customWidth="1"/>
    <col min="5123" max="5123" width="18.7109375" style="6" customWidth="1"/>
    <col min="5124" max="5124" width="16.28515625" style="6" customWidth="1"/>
    <col min="5125" max="5125" width="14.28515625" style="6" customWidth="1"/>
    <col min="5126" max="5126" width="18.7109375" style="6" customWidth="1"/>
    <col min="5127" max="5127" width="24.7109375" style="6" customWidth="1"/>
    <col min="5128" max="5135" width="0" style="6" hidden="1" customWidth="1"/>
    <col min="5136" max="5136" width="16.5703125" style="6" bestFit="1" customWidth="1"/>
    <col min="5137" max="5137" width="0" style="6" hidden="1" customWidth="1"/>
    <col min="5138" max="5138" width="15.42578125" style="6" bestFit="1" customWidth="1"/>
    <col min="5139" max="5375" width="9.140625" style="6"/>
    <col min="5376" max="5376" width="7.42578125" style="6" customWidth="1"/>
    <col min="5377" max="5377" width="89.7109375" style="6" customWidth="1"/>
    <col min="5378" max="5378" width="17.85546875" style="6" customWidth="1"/>
    <col min="5379" max="5379" width="18.7109375" style="6" customWidth="1"/>
    <col min="5380" max="5380" width="16.28515625" style="6" customWidth="1"/>
    <col min="5381" max="5381" width="14.28515625" style="6" customWidth="1"/>
    <col min="5382" max="5382" width="18.7109375" style="6" customWidth="1"/>
    <col min="5383" max="5383" width="24.7109375" style="6" customWidth="1"/>
    <col min="5384" max="5391" width="0" style="6" hidden="1" customWidth="1"/>
    <col min="5392" max="5392" width="16.5703125" style="6" bestFit="1" customWidth="1"/>
    <col min="5393" max="5393" width="0" style="6" hidden="1" customWidth="1"/>
    <col min="5394" max="5394" width="15.42578125" style="6" bestFit="1" customWidth="1"/>
    <col min="5395" max="5631" width="9.140625" style="6"/>
    <col min="5632" max="5632" width="7.42578125" style="6" customWidth="1"/>
    <col min="5633" max="5633" width="89.7109375" style="6" customWidth="1"/>
    <col min="5634" max="5634" width="17.85546875" style="6" customWidth="1"/>
    <col min="5635" max="5635" width="18.7109375" style="6" customWidth="1"/>
    <col min="5636" max="5636" width="16.28515625" style="6" customWidth="1"/>
    <col min="5637" max="5637" width="14.28515625" style="6" customWidth="1"/>
    <col min="5638" max="5638" width="18.7109375" style="6" customWidth="1"/>
    <col min="5639" max="5639" width="24.7109375" style="6" customWidth="1"/>
    <col min="5640" max="5647" width="0" style="6" hidden="1" customWidth="1"/>
    <col min="5648" max="5648" width="16.5703125" style="6" bestFit="1" customWidth="1"/>
    <col min="5649" max="5649" width="0" style="6" hidden="1" customWidth="1"/>
    <col min="5650" max="5650" width="15.42578125" style="6" bestFit="1" customWidth="1"/>
    <col min="5651" max="5887" width="9.140625" style="6"/>
    <col min="5888" max="5888" width="7.42578125" style="6" customWidth="1"/>
    <col min="5889" max="5889" width="89.7109375" style="6" customWidth="1"/>
    <col min="5890" max="5890" width="17.85546875" style="6" customWidth="1"/>
    <col min="5891" max="5891" width="18.7109375" style="6" customWidth="1"/>
    <col min="5892" max="5892" width="16.28515625" style="6" customWidth="1"/>
    <col min="5893" max="5893" width="14.28515625" style="6" customWidth="1"/>
    <col min="5894" max="5894" width="18.7109375" style="6" customWidth="1"/>
    <col min="5895" max="5895" width="24.7109375" style="6" customWidth="1"/>
    <col min="5896" max="5903" width="0" style="6" hidden="1" customWidth="1"/>
    <col min="5904" max="5904" width="16.5703125" style="6" bestFit="1" customWidth="1"/>
    <col min="5905" max="5905" width="0" style="6" hidden="1" customWidth="1"/>
    <col min="5906" max="5906" width="15.42578125" style="6" bestFit="1" customWidth="1"/>
    <col min="5907" max="6143" width="9.140625" style="6"/>
    <col min="6144" max="6144" width="7.42578125" style="6" customWidth="1"/>
    <col min="6145" max="6145" width="89.7109375" style="6" customWidth="1"/>
    <col min="6146" max="6146" width="17.85546875" style="6" customWidth="1"/>
    <col min="6147" max="6147" width="18.7109375" style="6" customWidth="1"/>
    <col min="6148" max="6148" width="16.28515625" style="6" customWidth="1"/>
    <col min="6149" max="6149" width="14.28515625" style="6" customWidth="1"/>
    <col min="6150" max="6150" width="18.7109375" style="6" customWidth="1"/>
    <col min="6151" max="6151" width="24.7109375" style="6" customWidth="1"/>
    <col min="6152" max="6159" width="0" style="6" hidden="1" customWidth="1"/>
    <col min="6160" max="6160" width="16.5703125" style="6" bestFit="1" customWidth="1"/>
    <col min="6161" max="6161" width="0" style="6" hidden="1" customWidth="1"/>
    <col min="6162" max="6162" width="15.42578125" style="6" bestFit="1" customWidth="1"/>
    <col min="6163" max="6399" width="9.140625" style="6"/>
    <col min="6400" max="6400" width="7.42578125" style="6" customWidth="1"/>
    <col min="6401" max="6401" width="89.7109375" style="6" customWidth="1"/>
    <col min="6402" max="6402" width="17.85546875" style="6" customWidth="1"/>
    <col min="6403" max="6403" width="18.7109375" style="6" customWidth="1"/>
    <col min="6404" max="6404" width="16.28515625" style="6" customWidth="1"/>
    <col min="6405" max="6405" width="14.28515625" style="6" customWidth="1"/>
    <col min="6406" max="6406" width="18.7109375" style="6" customWidth="1"/>
    <col min="6407" max="6407" width="24.7109375" style="6" customWidth="1"/>
    <col min="6408" max="6415" width="0" style="6" hidden="1" customWidth="1"/>
    <col min="6416" max="6416" width="16.5703125" style="6" bestFit="1" customWidth="1"/>
    <col min="6417" max="6417" width="0" style="6" hidden="1" customWidth="1"/>
    <col min="6418" max="6418" width="15.42578125" style="6" bestFit="1" customWidth="1"/>
    <col min="6419" max="6655" width="9.140625" style="6"/>
    <col min="6656" max="6656" width="7.42578125" style="6" customWidth="1"/>
    <col min="6657" max="6657" width="89.7109375" style="6" customWidth="1"/>
    <col min="6658" max="6658" width="17.85546875" style="6" customWidth="1"/>
    <col min="6659" max="6659" width="18.7109375" style="6" customWidth="1"/>
    <col min="6660" max="6660" width="16.28515625" style="6" customWidth="1"/>
    <col min="6661" max="6661" width="14.28515625" style="6" customWidth="1"/>
    <col min="6662" max="6662" width="18.7109375" style="6" customWidth="1"/>
    <col min="6663" max="6663" width="24.7109375" style="6" customWidth="1"/>
    <col min="6664" max="6671" width="0" style="6" hidden="1" customWidth="1"/>
    <col min="6672" max="6672" width="16.5703125" style="6" bestFit="1" customWidth="1"/>
    <col min="6673" max="6673" width="0" style="6" hidden="1" customWidth="1"/>
    <col min="6674" max="6674" width="15.42578125" style="6" bestFit="1" customWidth="1"/>
    <col min="6675" max="6911" width="9.140625" style="6"/>
    <col min="6912" max="6912" width="7.42578125" style="6" customWidth="1"/>
    <col min="6913" max="6913" width="89.7109375" style="6" customWidth="1"/>
    <col min="6914" max="6914" width="17.85546875" style="6" customWidth="1"/>
    <col min="6915" max="6915" width="18.7109375" style="6" customWidth="1"/>
    <col min="6916" max="6916" width="16.28515625" style="6" customWidth="1"/>
    <col min="6917" max="6917" width="14.28515625" style="6" customWidth="1"/>
    <col min="6918" max="6918" width="18.7109375" style="6" customWidth="1"/>
    <col min="6919" max="6919" width="24.7109375" style="6" customWidth="1"/>
    <col min="6920" max="6927" width="0" style="6" hidden="1" customWidth="1"/>
    <col min="6928" max="6928" width="16.5703125" style="6" bestFit="1" customWidth="1"/>
    <col min="6929" max="6929" width="0" style="6" hidden="1" customWidth="1"/>
    <col min="6930" max="6930" width="15.42578125" style="6" bestFit="1" customWidth="1"/>
    <col min="6931" max="7167" width="9.140625" style="6"/>
    <col min="7168" max="7168" width="7.42578125" style="6" customWidth="1"/>
    <col min="7169" max="7169" width="89.7109375" style="6" customWidth="1"/>
    <col min="7170" max="7170" width="17.85546875" style="6" customWidth="1"/>
    <col min="7171" max="7171" width="18.7109375" style="6" customWidth="1"/>
    <col min="7172" max="7172" width="16.28515625" style="6" customWidth="1"/>
    <col min="7173" max="7173" width="14.28515625" style="6" customWidth="1"/>
    <col min="7174" max="7174" width="18.7109375" style="6" customWidth="1"/>
    <col min="7175" max="7175" width="24.7109375" style="6" customWidth="1"/>
    <col min="7176" max="7183" width="0" style="6" hidden="1" customWidth="1"/>
    <col min="7184" max="7184" width="16.5703125" style="6" bestFit="1" customWidth="1"/>
    <col min="7185" max="7185" width="0" style="6" hidden="1" customWidth="1"/>
    <col min="7186" max="7186" width="15.42578125" style="6" bestFit="1" customWidth="1"/>
    <col min="7187" max="7423" width="9.140625" style="6"/>
    <col min="7424" max="7424" width="7.42578125" style="6" customWidth="1"/>
    <col min="7425" max="7425" width="89.7109375" style="6" customWidth="1"/>
    <col min="7426" max="7426" width="17.85546875" style="6" customWidth="1"/>
    <col min="7427" max="7427" width="18.7109375" style="6" customWidth="1"/>
    <col min="7428" max="7428" width="16.28515625" style="6" customWidth="1"/>
    <col min="7429" max="7429" width="14.28515625" style="6" customWidth="1"/>
    <col min="7430" max="7430" width="18.7109375" style="6" customWidth="1"/>
    <col min="7431" max="7431" width="24.7109375" style="6" customWidth="1"/>
    <col min="7432" max="7439" width="0" style="6" hidden="1" customWidth="1"/>
    <col min="7440" max="7440" width="16.5703125" style="6" bestFit="1" customWidth="1"/>
    <col min="7441" max="7441" width="0" style="6" hidden="1" customWidth="1"/>
    <col min="7442" max="7442" width="15.42578125" style="6" bestFit="1" customWidth="1"/>
    <col min="7443" max="7679" width="9.140625" style="6"/>
    <col min="7680" max="7680" width="7.42578125" style="6" customWidth="1"/>
    <col min="7681" max="7681" width="89.7109375" style="6" customWidth="1"/>
    <col min="7682" max="7682" width="17.85546875" style="6" customWidth="1"/>
    <col min="7683" max="7683" width="18.7109375" style="6" customWidth="1"/>
    <col min="7684" max="7684" width="16.28515625" style="6" customWidth="1"/>
    <col min="7685" max="7685" width="14.28515625" style="6" customWidth="1"/>
    <col min="7686" max="7686" width="18.7109375" style="6" customWidth="1"/>
    <col min="7687" max="7687" width="24.7109375" style="6" customWidth="1"/>
    <col min="7688" max="7695" width="0" style="6" hidden="1" customWidth="1"/>
    <col min="7696" max="7696" width="16.5703125" style="6" bestFit="1" customWidth="1"/>
    <col min="7697" max="7697" width="0" style="6" hidden="1" customWidth="1"/>
    <col min="7698" max="7698" width="15.42578125" style="6" bestFit="1" customWidth="1"/>
    <col min="7699" max="7935" width="9.140625" style="6"/>
    <col min="7936" max="7936" width="7.42578125" style="6" customWidth="1"/>
    <col min="7937" max="7937" width="89.7109375" style="6" customWidth="1"/>
    <col min="7938" max="7938" width="17.85546875" style="6" customWidth="1"/>
    <col min="7939" max="7939" width="18.7109375" style="6" customWidth="1"/>
    <col min="7940" max="7940" width="16.28515625" style="6" customWidth="1"/>
    <col min="7941" max="7941" width="14.28515625" style="6" customWidth="1"/>
    <col min="7942" max="7942" width="18.7109375" style="6" customWidth="1"/>
    <col min="7943" max="7943" width="24.7109375" style="6" customWidth="1"/>
    <col min="7944" max="7951" width="0" style="6" hidden="1" customWidth="1"/>
    <col min="7952" max="7952" width="16.5703125" style="6" bestFit="1" customWidth="1"/>
    <col min="7953" max="7953" width="0" style="6" hidden="1" customWidth="1"/>
    <col min="7954" max="7954" width="15.42578125" style="6" bestFit="1" customWidth="1"/>
    <col min="7955" max="8191" width="9.140625" style="6"/>
    <col min="8192" max="8192" width="7.42578125" style="6" customWidth="1"/>
    <col min="8193" max="8193" width="89.7109375" style="6" customWidth="1"/>
    <col min="8194" max="8194" width="17.85546875" style="6" customWidth="1"/>
    <col min="8195" max="8195" width="18.7109375" style="6" customWidth="1"/>
    <col min="8196" max="8196" width="16.28515625" style="6" customWidth="1"/>
    <col min="8197" max="8197" width="14.28515625" style="6" customWidth="1"/>
    <col min="8198" max="8198" width="18.7109375" style="6" customWidth="1"/>
    <col min="8199" max="8199" width="24.7109375" style="6" customWidth="1"/>
    <col min="8200" max="8207" width="0" style="6" hidden="1" customWidth="1"/>
    <col min="8208" max="8208" width="16.5703125" style="6" bestFit="1" customWidth="1"/>
    <col min="8209" max="8209" width="0" style="6" hidden="1" customWidth="1"/>
    <col min="8210" max="8210" width="15.42578125" style="6" bestFit="1" customWidth="1"/>
    <col min="8211" max="8447" width="9.140625" style="6"/>
    <col min="8448" max="8448" width="7.42578125" style="6" customWidth="1"/>
    <col min="8449" max="8449" width="89.7109375" style="6" customWidth="1"/>
    <col min="8450" max="8450" width="17.85546875" style="6" customWidth="1"/>
    <col min="8451" max="8451" width="18.7109375" style="6" customWidth="1"/>
    <col min="8452" max="8452" width="16.28515625" style="6" customWidth="1"/>
    <col min="8453" max="8453" width="14.28515625" style="6" customWidth="1"/>
    <col min="8454" max="8454" width="18.7109375" style="6" customWidth="1"/>
    <col min="8455" max="8455" width="24.7109375" style="6" customWidth="1"/>
    <col min="8456" max="8463" width="0" style="6" hidden="1" customWidth="1"/>
    <col min="8464" max="8464" width="16.5703125" style="6" bestFit="1" customWidth="1"/>
    <col min="8465" max="8465" width="0" style="6" hidden="1" customWidth="1"/>
    <col min="8466" max="8466" width="15.42578125" style="6" bestFit="1" customWidth="1"/>
    <col min="8467" max="8703" width="9.140625" style="6"/>
    <col min="8704" max="8704" width="7.42578125" style="6" customWidth="1"/>
    <col min="8705" max="8705" width="89.7109375" style="6" customWidth="1"/>
    <col min="8706" max="8706" width="17.85546875" style="6" customWidth="1"/>
    <col min="8707" max="8707" width="18.7109375" style="6" customWidth="1"/>
    <col min="8708" max="8708" width="16.28515625" style="6" customWidth="1"/>
    <col min="8709" max="8709" width="14.28515625" style="6" customWidth="1"/>
    <col min="8710" max="8710" width="18.7109375" style="6" customWidth="1"/>
    <col min="8711" max="8711" width="24.7109375" style="6" customWidth="1"/>
    <col min="8712" max="8719" width="0" style="6" hidden="1" customWidth="1"/>
    <col min="8720" max="8720" width="16.5703125" style="6" bestFit="1" customWidth="1"/>
    <col min="8721" max="8721" width="0" style="6" hidden="1" customWidth="1"/>
    <col min="8722" max="8722" width="15.42578125" style="6" bestFit="1" customWidth="1"/>
    <col min="8723" max="8959" width="9.140625" style="6"/>
    <col min="8960" max="8960" width="7.42578125" style="6" customWidth="1"/>
    <col min="8961" max="8961" width="89.7109375" style="6" customWidth="1"/>
    <col min="8962" max="8962" width="17.85546875" style="6" customWidth="1"/>
    <col min="8963" max="8963" width="18.7109375" style="6" customWidth="1"/>
    <col min="8964" max="8964" width="16.28515625" style="6" customWidth="1"/>
    <col min="8965" max="8965" width="14.28515625" style="6" customWidth="1"/>
    <col min="8966" max="8966" width="18.7109375" style="6" customWidth="1"/>
    <col min="8967" max="8967" width="24.7109375" style="6" customWidth="1"/>
    <col min="8968" max="8975" width="0" style="6" hidden="1" customWidth="1"/>
    <col min="8976" max="8976" width="16.5703125" style="6" bestFit="1" customWidth="1"/>
    <col min="8977" max="8977" width="0" style="6" hidden="1" customWidth="1"/>
    <col min="8978" max="8978" width="15.42578125" style="6" bestFit="1" customWidth="1"/>
    <col min="8979" max="9215" width="9.140625" style="6"/>
    <col min="9216" max="9216" width="7.42578125" style="6" customWidth="1"/>
    <col min="9217" max="9217" width="89.7109375" style="6" customWidth="1"/>
    <col min="9218" max="9218" width="17.85546875" style="6" customWidth="1"/>
    <col min="9219" max="9219" width="18.7109375" style="6" customWidth="1"/>
    <col min="9220" max="9220" width="16.28515625" style="6" customWidth="1"/>
    <col min="9221" max="9221" width="14.28515625" style="6" customWidth="1"/>
    <col min="9222" max="9222" width="18.7109375" style="6" customWidth="1"/>
    <col min="9223" max="9223" width="24.7109375" style="6" customWidth="1"/>
    <col min="9224" max="9231" width="0" style="6" hidden="1" customWidth="1"/>
    <col min="9232" max="9232" width="16.5703125" style="6" bestFit="1" customWidth="1"/>
    <col min="9233" max="9233" width="0" style="6" hidden="1" customWidth="1"/>
    <col min="9234" max="9234" width="15.42578125" style="6" bestFit="1" customWidth="1"/>
    <col min="9235" max="9471" width="9.140625" style="6"/>
    <col min="9472" max="9472" width="7.42578125" style="6" customWidth="1"/>
    <col min="9473" max="9473" width="89.7109375" style="6" customWidth="1"/>
    <col min="9474" max="9474" width="17.85546875" style="6" customWidth="1"/>
    <col min="9475" max="9475" width="18.7109375" style="6" customWidth="1"/>
    <col min="9476" max="9476" width="16.28515625" style="6" customWidth="1"/>
    <col min="9477" max="9477" width="14.28515625" style="6" customWidth="1"/>
    <col min="9478" max="9478" width="18.7109375" style="6" customWidth="1"/>
    <col min="9479" max="9479" width="24.7109375" style="6" customWidth="1"/>
    <col min="9480" max="9487" width="0" style="6" hidden="1" customWidth="1"/>
    <col min="9488" max="9488" width="16.5703125" style="6" bestFit="1" customWidth="1"/>
    <col min="9489" max="9489" width="0" style="6" hidden="1" customWidth="1"/>
    <col min="9490" max="9490" width="15.42578125" style="6" bestFit="1" customWidth="1"/>
    <col min="9491" max="9727" width="9.140625" style="6"/>
    <col min="9728" max="9728" width="7.42578125" style="6" customWidth="1"/>
    <col min="9729" max="9729" width="89.7109375" style="6" customWidth="1"/>
    <col min="9730" max="9730" width="17.85546875" style="6" customWidth="1"/>
    <col min="9731" max="9731" width="18.7109375" style="6" customWidth="1"/>
    <col min="9732" max="9732" width="16.28515625" style="6" customWidth="1"/>
    <col min="9733" max="9733" width="14.28515625" style="6" customWidth="1"/>
    <col min="9734" max="9734" width="18.7109375" style="6" customWidth="1"/>
    <col min="9735" max="9735" width="24.7109375" style="6" customWidth="1"/>
    <col min="9736" max="9743" width="0" style="6" hidden="1" customWidth="1"/>
    <col min="9744" max="9744" width="16.5703125" style="6" bestFit="1" customWidth="1"/>
    <col min="9745" max="9745" width="0" style="6" hidden="1" customWidth="1"/>
    <col min="9746" max="9746" width="15.42578125" style="6" bestFit="1" customWidth="1"/>
    <col min="9747" max="9983" width="9.140625" style="6"/>
    <col min="9984" max="9984" width="7.42578125" style="6" customWidth="1"/>
    <col min="9985" max="9985" width="89.7109375" style="6" customWidth="1"/>
    <col min="9986" max="9986" width="17.85546875" style="6" customWidth="1"/>
    <col min="9987" max="9987" width="18.7109375" style="6" customWidth="1"/>
    <col min="9988" max="9988" width="16.28515625" style="6" customWidth="1"/>
    <col min="9989" max="9989" width="14.28515625" style="6" customWidth="1"/>
    <col min="9990" max="9990" width="18.7109375" style="6" customWidth="1"/>
    <col min="9991" max="9991" width="24.7109375" style="6" customWidth="1"/>
    <col min="9992" max="9999" width="0" style="6" hidden="1" customWidth="1"/>
    <col min="10000" max="10000" width="16.5703125" style="6" bestFit="1" customWidth="1"/>
    <col min="10001" max="10001" width="0" style="6" hidden="1" customWidth="1"/>
    <col min="10002" max="10002" width="15.42578125" style="6" bestFit="1" customWidth="1"/>
    <col min="10003" max="10239" width="9.140625" style="6"/>
    <col min="10240" max="10240" width="7.42578125" style="6" customWidth="1"/>
    <col min="10241" max="10241" width="89.7109375" style="6" customWidth="1"/>
    <col min="10242" max="10242" width="17.85546875" style="6" customWidth="1"/>
    <col min="10243" max="10243" width="18.7109375" style="6" customWidth="1"/>
    <col min="10244" max="10244" width="16.28515625" style="6" customWidth="1"/>
    <col min="10245" max="10245" width="14.28515625" style="6" customWidth="1"/>
    <col min="10246" max="10246" width="18.7109375" style="6" customWidth="1"/>
    <col min="10247" max="10247" width="24.7109375" style="6" customWidth="1"/>
    <col min="10248" max="10255" width="0" style="6" hidden="1" customWidth="1"/>
    <col min="10256" max="10256" width="16.5703125" style="6" bestFit="1" customWidth="1"/>
    <col min="10257" max="10257" width="0" style="6" hidden="1" customWidth="1"/>
    <col min="10258" max="10258" width="15.42578125" style="6" bestFit="1" customWidth="1"/>
    <col min="10259" max="10495" width="9.140625" style="6"/>
    <col min="10496" max="10496" width="7.42578125" style="6" customWidth="1"/>
    <col min="10497" max="10497" width="89.7109375" style="6" customWidth="1"/>
    <col min="10498" max="10498" width="17.85546875" style="6" customWidth="1"/>
    <col min="10499" max="10499" width="18.7109375" style="6" customWidth="1"/>
    <col min="10500" max="10500" width="16.28515625" style="6" customWidth="1"/>
    <col min="10501" max="10501" width="14.28515625" style="6" customWidth="1"/>
    <col min="10502" max="10502" width="18.7109375" style="6" customWidth="1"/>
    <col min="10503" max="10503" width="24.7109375" style="6" customWidth="1"/>
    <col min="10504" max="10511" width="0" style="6" hidden="1" customWidth="1"/>
    <col min="10512" max="10512" width="16.5703125" style="6" bestFit="1" customWidth="1"/>
    <col min="10513" max="10513" width="0" style="6" hidden="1" customWidth="1"/>
    <col min="10514" max="10514" width="15.42578125" style="6" bestFit="1" customWidth="1"/>
    <col min="10515" max="10751" width="9.140625" style="6"/>
    <col min="10752" max="10752" width="7.42578125" style="6" customWidth="1"/>
    <col min="10753" max="10753" width="89.7109375" style="6" customWidth="1"/>
    <col min="10754" max="10754" width="17.85546875" style="6" customWidth="1"/>
    <col min="10755" max="10755" width="18.7109375" style="6" customWidth="1"/>
    <col min="10756" max="10756" width="16.28515625" style="6" customWidth="1"/>
    <col min="10757" max="10757" width="14.28515625" style="6" customWidth="1"/>
    <col min="10758" max="10758" width="18.7109375" style="6" customWidth="1"/>
    <col min="10759" max="10759" width="24.7109375" style="6" customWidth="1"/>
    <col min="10760" max="10767" width="0" style="6" hidden="1" customWidth="1"/>
    <col min="10768" max="10768" width="16.5703125" style="6" bestFit="1" customWidth="1"/>
    <col min="10769" max="10769" width="0" style="6" hidden="1" customWidth="1"/>
    <col min="10770" max="10770" width="15.42578125" style="6" bestFit="1" customWidth="1"/>
    <col min="10771" max="11007" width="9.140625" style="6"/>
    <col min="11008" max="11008" width="7.42578125" style="6" customWidth="1"/>
    <col min="11009" max="11009" width="89.7109375" style="6" customWidth="1"/>
    <col min="11010" max="11010" width="17.85546875" style="6" customWidth="1"/>
    <col min="11011" max="11011" width="18.7109375" style="6" customWidth="1"/>
    <col min="11012" max="11012" width="16.28515625" style="6" customWidth="1"/>
    <col min="11013" max="11013" width="14.28515625" style="6" customWidth="1"/>
    <col min="11014" max="11014" width="18.7109375" style="6" customWidth="1"/>
    <col min="11015" max="11015" width="24.7109375" style="6" customWidth="1"/>
    <col min="11016" max="11023" width="0" style="6" hidden="1" customWidth="1"/>
    <col min="11024" max="11024" width="16.5703125" style="6" bestFit="1" customWidth="1"/>
    <col min="11025" max="11025" width="0" style="6" hidden="1" customWidth="1"/>
    <col min="11026" max="11026" width="15.42578125" style="6" bestFit="1" customWidth="1"/>
    <col min="11027" max="11263" width="9.140625" style="6"/>
    <col min="11264" max="11264" width="7.42578125" style="6" customWidth="1"/>
    <col min="11265" max="11265" width="89.7109375" style="6" customWidth="1"/>
    <col min="11266" max="11266" width="17.85546875" style="6" customWidth="1"/>
    <col min="11267" max="11267" width="18.7109375" style="6" customWidth="1"/>
    <col min="11268" max="11268" width="16.28515625" style="6" customWidth="1"/>
    <col min="11269" max="11269" width="14.28515625" style="6" customWidth="1"/>
    <col min="11270" max="11270" width="18.7109375" style="6" customWidth="1"/>
    <col min="11271" max="11271" width="24.7109375" style="6" customWidth="1"/>
    <col min="11272" max="11279" width="0" style="6" hidden="1" customWidth="1"/>
    <col min="11280" max="11280" width="16.5703125" style="6" bestFit="1" customWidth="1"/>
    <col min="11281" max="11281" width="0" style="6" hidden="1" customWidth="1"/>
    <col min="11282" max="11282" width="15.42578125" style="6" bestFit="1" customWidth="1"/>
    <col min="11283" max="11519" width="9.140625" style="6"/>
    <col min="11520" max="11520" width="7.42578125" style="6" customWidth="1"/>
    <col min="11521" max="11521" width="89.7109375" style="6" customWidth="1"/>
    <col min="11522" max="11522" width="17.85546875" style="6" customWidth="1"/>
    <col min="11523" max="11523" width="18.7109375" style="6" customWidth="1"/>
    <col min="11524" max="11524" width="16.28515625" style="6" customWidth="1"/>
    <col min="11525" max="11525" width="14.28515625" style="6" customWidth="1"/>
    <col min="11526" max="11526" width="18.7109375" style="6" customWidth="1"/>
    <col min="11527" max="11527" width="24.7109375" style="6" customWidth="1"/>
    <col min="11528" max="11535" width="0" style="6" hidden="1" customWidth="1"/>
    <col min="11536" max="11536" width="16.5703125" style="6" bestFit="1" customWidth="1"/>
    <col min="11537" max="11537" width="0" style="6" hidden="1" customWidth="1"/>
    <col min="11538" max="11538" width="15.42578125" style="6" bestFit="1" customWidth="1"/>
    <col min="11539" max="11775" width="9.140625" style="6"/>
    <col min="11776" max="11776" width="7.42578125" style="6" customWidth="1"/>
    <col min="11777" max="11777" width="89.7109375" style="6" customWidth="1"/>
    <col min="11778" max="11778" width="17.85546875" style="6" customWidth="1"/>
    <col min="11779" max="11779" width="18.7109375" style="6" customWidth="1"/>
    <col min="11780" max="11780" width="16.28515625" style="6" customWidth="1"/>
    <col min="11781" max="11781" width="14.28515625" style="6" customWidth="1"/>
    <col min="11782" max="11782" width="18.7109375" style="6" customWidth="1"/>
    <col min="11783" max="11783" width="24.7109375" style="6" customWidth="1"/>
    <col min="11784" max="11791" width="0" style="6" hidden="1" customWidth="1"/>
    <col min="11792" max="11792" width="16.5703125" style="6" bestFit="1" customWidth="1"/>
    <col min="11793" max="11793" width="0" style="6" hidden="1" customWidth="1"/>
    <col min="11794" max="11794" width="15.42578125" style="6" bestFit="1" customWidth="1"/>
    <col min="11795" max="12031" width="9.140625" style="6"/>
    <col min="12032" max="12032" width="7.42578125" style="6" customWidth="1"/>
    <col min="12033" max="12033" width="89.7109375" style="6" customWidth="1"/>
    <col min="12034" max="12034" width="17.85546875" style="6" customWidth="1"/>
    <col min="12035" max="12035" width="18.7109375" style="6" customWidth="1"/>
    <col min="12036" max="12036" width="16.28515625" style="6" customWidth="1"/>
    <col min="12037" max="12037" width="14.28515625" style="6" customWidth="1"/>
    <col min="12038" max="12038" width="18.7109375" style="6" customWidth="1"/>
    <col min="12039" max="12039" width="24.7109375" style="6" customWidth="1"/>
    <col min="12040" max="12047" width="0" style="6" hidden="1" customWidth="1"/>
    <col min="12048" max="12048" width="16.5703125" style="6" bestFit="1" customWidth="1"/>
    <col min="12049" max="12049" width="0" style="6" hidden="1" customWidth="1"/>
    <col min="12050" max="12050" width="15.42578125" style="6" bestFit="1" customWidth="1"/>
    <col min="12051" max="12287" width="9.140625" style="6"/>
    <col min="12288" max="12288" width="7.42578125" style="6" customWidth="1"/>
    <col min="12289" max="12289" width="89.7109375" style="6" customWidth="1"/>
    <col min="12290" max="12290" width="17.85546875" style="6" customWidth="1"/>
    <col min="12291" max="12291" width="18.7109375" style="6" customWidth="1"/>
    <col min="12292" max="12292" width="16.28515625" style="6" customWidth="1"/>
    <col min="12293" max="12293" width="14.28515625" style="6" customWidth="1"/>
    <col min="12294" max="12294" width="18.7109375" style="6" customWidth="1"/>
    <col min="12295" max="12295" width="24.7109375" style="6" customWidth="1"/>
    <col min="12296" max="12303" width="0" style="6" hidden="1" customWidth="1"/>
    <col min="12304" max="12304" width="16.5703125" style="6" bestFit="1" customWidth="1"/>
    <col min="12305" max="12305" width="0" style="6" hidden="1" customWidth="1"/>
    <col min="12306" max="12306" width="15.42578125" style="6" bestFit="1" customWidth="1"/>
    <col min="12307" max="12543" width="9.140625" style="6"/>
    <col min="12544" max="12544" width="7.42578125" style="6" customWidth="1"/>
    <col min="12545" max="12545" width="89.7109375" style="6" customWidth="1"/>
    <col min="12546" max="12546" width="17.85546875" style="6" customWidth="1"/>
    <col min="12547" max="12547" width="18.7109375" style="6" customWidth="1"/>
    <col min="12548" max="12548" width="16.28515625" style="6" customWidth="1"/>
    <col min="12549" max="12549" width="14.28515625" style="6" customWidth="1"/>
    <col min="12550" max="12550" width="18.7109375" style="6" customWidth="1"/>
    <col min="12551" max="12551" width="24.7109375" style="6" customWidth="1"/>
    <col min="12552" max="12559" width="0" style="6" hidden="1" customWidth="1"/>
    <col min="12560" max="12560" width="16.5703125" style="6" bestFit="1" customWidth="1"/>
    <col min="12561" max="12561" width="0" style="6" hidden="1" customWidth="1"/>
    <col min="12562" max="12562" width="15.42578125" style="6" bestFit="1" customWidth="1"/>
    <col min="12563" max="12799" width="9.140625" style="6"/>
    <col min="12800" max="12800" width="7.42578125" style="6" customWidth="1"/>
    <col min="12801" max="12801" width="89.7109375" style="6" customWidth="1"/>
    <col min="12802" max="12802" width="17.85546875" style="6" customWidth="1"/>
    <col min="12803" max="12803" width="18.7109375" style="6" customWidth="1"/>
    <col min="12804" max="12804" width="16.28515625" style="6" customWidth="1"/>
    <col min="12805" max="12805" width="14.28515625" style="6" customWidth="1"/>
    <col min="12806" max="12806" width="18.7109375" style="6" customWidth="1"/>
    <col min="12807" max="12807" width="24.7109375" style="6" customWidth="1"/>
    <col min="12808" max="12815" width="0" style="6" hidden="1" customWidth="1"/>
    <col min="12816" max="12816" width="16.5703125" style="6" bestFit="1" customWidth="1"/>
    <col min="12817" max="12817" width="0" style="6" hidden="1" customWidth="1"/>
    <col min="12818" max="12818" width="15.42578125" style="6" bestFit="1" customWidth="1"/>
    <col min="12819" max="13055" width="9.140625" style="6"/>
    <col min="13056" max="13056" width="7.42578125" style="6" customWidth="1"/>
    <col min="13057" max="13057" width="89.7109375" style="6" customWidth="1"/>
    <col min="13058" max="13058" width="17.85546875" style="6" customWidth="1"/>
    <col min="13059" max="13059" width="18.7109375" style="6" customWidth="1"/>
    <col min="13060" max="13060" width="16.28515625" style="6" customWidth="1"/>
    <col min="13061" max="13061" width="14.28515625" style="6" customWidth="1"/>
    <col min="13062" max="13062" width="18.7109375" style="6" customWidth="1"/>
    <col min="13063" max="13063" width="24.7109375" style="6" customWidth="1"/>
    <col min="13064" max="13071" width="0" style="6" hidden="1" customWidth="1"/>
    <col min="13072" max="13072" width="16.5703125" style="6" bestFit="1" customWidth="1"/>
    <col min="13073" max="13073" width="0" style="6" hidden="1" customWidth="1"/>
    <col min="13074" max="13074" width="15.42578125" style="6" bestFit="1" customWidth="1"/>
    <col min="13075" max="13311" width="9.140625" style="6"/>
    <col min="13312" max="13312" width="7.42578125" style="6" customWidth="1"/>
    <col min="13313" max="13313" width="89.7109375" style="6" customWidth="1"/>
    <col min="13314" max="13314" width="17.85546875" style="6" customWidth="1"/>
    <col min="13315" max="13315" width="18.7109375" style="6" customWidth="1"/>
    <col min="13316" max="13316" width="16.28515625" style="6" customWidth="1"/>
    <col min="13317" max="13317" width="14.28515625" style="6" customWidth="1"/>
    <col min="13318" max="13318" width="18.7109375" style="6" customWidth="1"/>
    <col min="13319" max="13319" width="24.7109375" style="6" customWidth="1"/>
    <col min="13320" max="13327" width="0" style="6" hidden="1" customWidth="1"/>
    <col min="13328" max="13328" width="16.5703125" style="6" bestFit="1" customWidth="1"/>
    <col min="13329" max="13329" width="0" style="6" hidden="1" customWidth="1"/>
    <col min="13330" max="13330" width="15.42578125" style="6" bestFit="1" customWidth="1"/>
    <col min="13331" max="13567" width="9.140625" style="6"/>
    <col min="13568" max="13568" width="7.42578125" style="6" customWidth="1"/>
    <col min="13569" max="13569" width="89.7109375" style="6" customWidth="1"/>
    <col min="13570" max="13570" width="17.85546875" style="6" customWidth="1"/>
    <col min="13571" max="13571" width="18.7109375" style="6" customWidth="1"/>
    <col min="13572" max="13572" width="16.28515625" style="6" customWidth="1"/>
    <col min="13573" max="13573" width="14.28515625" style="6" customWidth="1"/>
    <col min="13574" max="13574" width="18.7109375" style="6" customWidth="1"/>
    <col min="13575" max="13575" width="24.7109375" style="6" customWidth="1"/>
    <col min="13576" max="13583" width="0" style="6" hidden="1" customWidth="1"/>
    <col min="13584" max="13584" width="16.5703125" style="6" bestFit="1" customWidth="1"/>
    <col min="13585" max="13585" width="0" style="6" hidden="1" customWidth="1"/>
    <col min="13586" max="13586" width="15.42578125" style="6" bestFit="1" customWidth="1"/>
    <col min="13587" max="13823" width="9.140625" style="6"/>
    <col min="13824" max="13824" width="7.42578125" style="6" customWidth="1"/>
    <col min="13825" max="13825" width="89.7109375" style="6" customWidth="1"/>
    <col min="13826" max="13826" width="17.85546875" style="6" customWidth="1"/>
    <col min="13827" max="13827" width="18.7109375" style="6" customWidth="1"/>
    <col min="13828" max="13828" width="16.28515625" style="6" customWidth="1"/>
    <col min="13829" max="13829" width="14.28515625" style="6" customWidth="1"/>
    <col min="13830" max="13830" width="18.7109375" style="6" customWidth="1"/>
    <col min="13831" max="13831" width="24.7109375" style="6" customWidth="1"/>
    <col min="13832" max="13839" width="0" style="6" hidden="1" customWidth="1"/>
    <col min="13840" max="13840" width="16.5703125" style="6" bestFit="1" customWidth="1"/>
    <col min="13841" max="13841" width="0" style="6" hidden="1" customWidth="1"/>
    <col min="13842" max="13842" width="15.42578125" style="6" bestFit="1" customWidth="1"/>
    <col min="13843" max="14079" width="9.140625" style="6"/>
    <col min="14080" max="14080" width="7.42578125" style="6" customWidth="1"/>
    <col min="14081" max="14081" width="89.7109375" style="6" customWidth="1"/>
    <col min="14082" max="14082" width="17.85546875" style="6" customWidth="1"/>
    <col min="14083" max="14083" width="18.7109375" style="6" customWidth="1"/>
    <col min="14084" max="14084" width="16.28515625" style="6" customWidth="1"/>
    <col min="14085" max="14085" width="14.28515625" style="6" customWidth="1"/>
    <col min="14086" max="14086" width="18.7109375" style="6" customWidth="1"/>
    <col min="14087" max="14087" width="24.7109375" style="6" customWidth="1"/>
    <col min="14088" max="14095" width="0" style="6" hidden="1" customWidth="1"/>
    <col min="14096" max="14096" width="16.5703125" style="6" bestFit="1" customWidth="1"/>
    <col min="14097" max="14097" width="0" style="6" hidden="1" customWidth="1"/>
    <col min="14098" max="14098" width="15.42578125" style="6" bestFit="1" customWidth="1"/>
    <col min="14099" max="14335" width="9.140625" style="6"/>
    <col min="14336" max="14336" width="7.42578125" style="6" customWidth="1"/>
    <col min="14337" max="14337" width="89.7109375" style="6" customWidth="1"/>
    <col min="14338" max="14338" width="17.85546875" style="6" customWidth="1"/>
    <col min="14339" max="14339" width="18.7109375" style="6" customWidth="1"/>
    <col min="14340" max="14340" width="16.28515625" style="6" customWidth="1"/>
    <col min="14341" max="14341" width="14.28515625" style="6" customWidth="1"/>
    <col min="14342" max="14342" width="18.7109375" style="6" customWidth="1"/>
    <col min="14343" max="14343" width="24.7109375" style="6" customWidth="1"/>
    <col min="14344" max="14351" width="0" style="6" hidden="1" customWidth="1"/>
    <col min="14352" max="14352" width="16.5703125" style="6" bestFit="1" customWidth="1"/>
    <col min="14353" max="14353" width="0" style="6" hidden="1" customWidth="1"/>
    <col min="14354" max="14354" width="15.42578125" style="6" bestFit="1" customWidth="1"/>
    <col min="14355" max="14591" width="9.140625" style="6"/>
    <col min="14592" max="14592" width="7.42578125" style="6" customWidth="1"/>
    <col min="14593" max="14593" width="89.7109375" style="6" customWidth="1"/>
    <col min="14594" max="14594" width="17.85546875" style="6" customWidth="1"/>
    <col min="14595" max="14595" width="18.7109375" style="6" customWidth="1"/>
    <col min="14596" max="14596" width="16.28515625" style="6" customWidth="1"/>
    <col min="14597" max="14597" width="14.28515625" style="6" customWidth="1"/>
    <col min="14598" max="14598" width="18.7109375" style="6" customWidth="1"/>
    <col min="14599" max="14599" width="24.7109375" style="6" customWidth="1"/>
    <col min="14600" max="14607" width="0" style="6" hidden="1" customWidth="1"/>
    <col min="14608" max="14608" width="16.5703125" style="6" bestFit="1" customWidth="1"/>
    <col min="14609" max="14609" width="0" style="6" hidden="1" customWidth="1"/>
    <col min="14610" max="14610" width="15.42578125" style="6" bestFit="1" customWidth="1"/>
    <col min="14611" max="14847" width="9.140625" style="6"/>
    <col min="14848" max="14848" width="7.42578125" style="6" customWidth="1"/>
    <col min="14849" max="14849" width="89.7109375" style="6" customWidth="1"/>
    <col min="14850" max="14850" width="17.85546875" style="6" customWidth="1"/>
    <col min="14851" max="14851" width="18.7109375" style="6" customWidth="1"/>
    <col min="14852" max="14852" width="16.28515625" style="6" customWidth="1"/>
    <col min="14853" max="14853" width="14.28515625" style="6" customWidth="1"/>
    <col min="14854" max="14854" width="18.7109375" style="6" customWidth="1"/>
    <col min="14855" max="14855" width="24.7109375" style="6" customWidth="1"/>
    <col min="14856" max="14863" width="0" style="6" hidden="1" customWidth="1"/>
    <col min="14864" max="14864" width="16.5703125" style="6" bestFit="1" customWidth="1"/>
    <col min="14865" max="14865" width="0" style="6" hidden="1" customWidth="1"/>
    <col min="14866" max="14866" width="15.42578125" style="6" bestFit="1" customWidth="1"/>
    <col min="14867" max="15103" width="9.140625" style="6"/>
    <col min="15104" max="15104" width="7.42578125" style="6" customWidth="1"/>
    <col min="15105" max="15105" width="89.7109375" style="6" customWidth="1"/>
    <col min="15106" max="15106" width="17.85546875" style="6" customWidth="1"/>
    <col min="15107" max="15107" width="18.7109375" style="6" customWidth="1"/>
    <col min="15108" max="15108" width="16.28515625" style="6" customWidth="1"/>
    <col min="15109" max="15109" width="14.28515625" style="6" customWidth="1"/>
    <col min="15110" max="15110" width="18.7109375" style="6" customWidth="1"/>
    <col min="15111" max="15111" width="24.7109375" style="6" customWidth="1"/>
    <col min="15112" max="15119" width="0" style="6" hidden="1" customWidth="1"/>
    <col min="15120" max="15120" width="16.5703125" style="6" bestFit="1" customWidth="1"/>
    <col min="15121" max="15121" width="0" style="6" hidden="1" customWidth="1"/>
    <col min="15122" max="15122" width="15.42578125" style="6" bestFit="1" customWidth="1"/>
    <col min="15123" max="15359" width="9.140625" style="6"/>
    <col min="15360" max="15360" width="7.42578125" style="6" customWidth="1"/>
    <col min="15361" max="15361" width="89.7109375" style="6" customWidth="1"/>
    <col min="15362" max="15362" width="17.85546875" style="6" customWidth="1"/>
    <col min="15363" max="15363" width="18.7109375" style="6" customWidth="1"/>
    <col min="15364" max="15364" width="16.28515625" style="6" customWidth="1"/>
    <col min="15365" max="15365" width="14.28515625" style="6" customWidth="1"/>
    <col min="15366" max="15366" width="18.7109375" style="6" customWidth="1"/>
    <col min="15367" max="15367" width="24.7109375" style="6" customWidth="1"/>
    <col min="15368" max="15375" width="0" style="6" hidden="1" customWidth="1"/>
    <col min="15376" max="15376" width="16.5703125" style="6" bestFit="1" customWidth="1"/>
    <col min="15377" max="15377" width="0" style="6" hidden="1" customWidth="1"/>
    <col min="15378" max="15378" width="15.42578125" style="6" bestFit="1" customWidth="1"/>
    <col min="15379" max="15615" width="9.140625" style="6"/>
    <col min="15616" max="15616" width="7.42578125" style="6" customWidth="1"/>
    <col min="15617" max="15617" width="89.7109375" style="6" customWidth="1"/>
    <col min="15618" max="15618" width="17.85546875" style="6" customWidth="1"/>
    <col min="15619" max="15619" width="18.7109375" style="6" customWidth="1"/>
    <col min="15620" max="15620" width="16.28515625" style="6" customWidth="1"/>
    <col min="15621" max="15621" width="14.28515625" style="6" customWidth="1"/>
    <col min="15622" max="15622" width="18.7109375" style="6" customWidth="1"/>
    <col min="15623" max="15623" width="24.7109375" style="6" customWidth="1"/>
    <col min="15624" max="15631" width="0" style="6" hidden="1" customWidth="1"/>
    <col min="15632" max="15632" width="16.5703125" style="6" bestFit="1" customWidth="1"/>
    <col min="15633" max="15633" width="0" style="6" hidden="1" customWidth="1"/>
    <col min="15634" max="15634" width="15.42578125" style="6" bestFit="1" customWidth="1"/>
    <col min="15635" max="15871" width="9.140625" style="6"/>
    <col min="15872" max="15872" width="7.42578125" style="6" customWidth="1"/>
    <col min="15873" max="15873" width="89.7109375" style="6" customWidth="1"/>
    <col min="15874" max="15874" width="17.85546875" style="6" customWidth="1"/>
    <col min="15875" max="15875" width="18.7109375" style="6" customWidth="1"/>
    <col min="15876" max="15876" width="16.28515625" style="6" customWidth="1"/>
    <col min="15877" max="15877" width="14.28515625" style="6" customWidth="1"/>
    <col min="15878" max="15878" width="18.7109375" style="6" customWidth="1"/>
    <col min="15879" max="15879" width="24.7109375" style="6" customWidth="1"/>
    <col min="15880" max="15887" width="0" style="6" hidden="1" customWidth="1"/>
    <col min="15888" max="15888" width="16.5703125" style="6" bestFit="1" customWidth="1"/>
    <col min="15889" max="15889" width="0" style="6" hidden="1" customWidth="1"/>
    <col min="15890" max="15890" width="15.42578125" style="6" bestFit="1" customWidth="1"/>
    <col min="15891" max="16127" width="9.140625" style="6"/>
    <col min="16128" max="16128" width="7.42578125" style="6" customWidth="1"/>
    <col min="16129" max="16129" width="89.7109375" style="6" customWidth="1"/>
    <col min="16130" max="16130" width="17.85546875" style="6" customWidth="1"/>
    <col min="16131" max="16131" width="18.7109375" style="6" customWidth="1"/>
    <col min="16132" max="16132" width="16.28515625" style="6" customWidth="1"/>
    <col min="16133" max="16133" width="14.28515625" style="6" customWidth="1"/>
    <col min="16134" max="16134" width="18.7109375" style="6" customWidth="1"/>
    <col min="16135" max="16135" width="24.7109375" style="6" customWidth="1"/>
    <col min="16136" max="16143" width="0" style="6" hidden="1" customWidth="1"/>
    <col min="16144" max="16144" width="16.5703125" style="6" bestFit="1" customWidth="1"/>
    <col min="16145" max="16145" width="0" style="6" hidden="1" customWidth="1"/>
    <col min="16146" max="16146" width="15.42578125" style="6" bestFit="1" customWidth="1"/>
    <col min="16147" max="16384" width="9.140625" style="6"/>
  </cols>
  <sheetData>
    <row r="1" spans="1:18" s="3" customFormat="1" ht="22.5" customHeight="1" x14ac:dyDescent="0.25">
      <c r="A1" s="42" t="s">
        <v>64</v>
      </c>
      <c r="B1" s="42"/>
      <c r="C1" s="42"/>
      <c r="D1" s="42"/>
      <c r="E1" s="42"/>
      <c r="F1" s="42"/>
      <c r="G1" s="42"/>
    </row>
    <row r="2" spans="1:18" s="2" customFormat="1" ht="21" customHeight="1" x14ac:dyDescent="0.25">
      <c r="A2" s="43" t="s">
        <v>65</v>
      </c>
      <c r="B2" s="43"/>
      <c r="C2" s="43"/>
      <c r="D2" s="43"/>
      <c r="E2" s="43"/>
      <c r="F2" s="43"/>
      <c r="G2" s="43"/>
    </row>
    <row r="3" spans="1:18" s="2" customFormat="1" ht="15.75" customHeight="1" x14ac:dyDescent="0.25">
      <c r="A3" s="1"/>
      <c r="B3" s="1"/>
      <c r="C3" s="44" t="s">
        <v>0</v>
      </c>
      <c r="D3" s="44"/>
      <c r="E3" s="44"/>
      <c r="F3" s="44"/>
      <c r="G3" s="44"/>
    </row>
    <row r="4" spans="1:18" ht="9" customHeight="1" x14ac:dyDescent="0.25"/>
    <row r="5" spans="1:18" s="3" customFormat="1" ht="26.25" customHeight="1" x14ac:dyDescent="0.25">
      <c r="A5" s="45" t="s">
        <v>1</v>
      </c>
      <c r="B5" s="45" t="s">
        <v>2</v>
      </c>
      <c r="C5" s="45" t="s">
        <v>3</v>
      </c>
      <c r="D5" s="40" t="s">
        <v>4</v>
      </c>
      <c r="E5" s="41"/>
      <c r="F5" s="38" t="s">
        <v>68</v>
      </c>
      <c r="G5" s="45" t="s">
        <v>5</v>
      </c>
    </row>
    <row r="6" spans="1:18" s="3" customFormat="1" ht="33.75" customHeight="1" x14ac:dyDescent="0.25">
      <c r="A6" s="46"/>
      <c r="B6" s="46"/>
      <c r="C6" s="46"/>
      <c r="D6" s="7" t="s">
        <v>66</v>
      </c>
      <c r="E6" s="7" t="s">
        <v>67</v>
      </c>
      <c r="F6" s="39"/>
      <c r="G6" s="46"/>
      <c r="I6" s="3" t="e">
        <f>E12+'[1]PL1-ĐTC'!#REF!</f>
        <v>#REF!</v>
      </c>
    </row>
    <row r="7" spans="1:18" s="9" customFormat="1" ht="14.25" hidden="1" customHeight="1" x14ac:dyDescent="0.25">
      <c r="A7" s="29"/>
      <c r="B7" s="30"/>
      <c r="C7" s="30"/>
      <c r="D7" s="30" t="e">
        <f>#REF!-D10-D9-D8</f>
        <v>#REF!</v>
      </c>
      <c r="E7" s="30" t="e">
        <f>#REF!-E10-E9-E8</f>
        <v>#REF!</v>
      </c>
      <c r="F7" s="30" t="e">
        <f>#REF!-F10-F9-F8</f>
        <v>#REF!</v>
      </c>
      <c r="G7" s="30"/>
    </row>
    <row r="8" spans="1:18" s="9" customFormat="1" ht="14.25" hidden="1" customHeight="1" x14ac:dyDescent="0.25">
      <c r="A8" s="31"/>
      <c r="B8" s="8" t="s">
        <v>6</v>
      </c>
      <c r="C8" s="8"/>
      <c r="D8" s="32">
        <v>2102458000</v>
      </c>
      <c r="E8" s="32"/>
      <c r="F8" s="32">
        <v>2102458000</v>
      </c>
      <c r="G8" s="32"/>
    </row>
    <row r="9" spans="1:18" s="3" customFormat="1" ht="14.25" hidden="1" customHeight="1" x14ac:dyDescent="0.25">
      <c r="A9" s="31"/>
      <c r="B9" s="8" t="s">
        <v>7</v>
      </c>
      <c r="C9" s="8"/>
      <c r="D9" s="32">
        <v>40954145000</v>
      </c>
      <c r="E9" s="32">
        <v>600000000</v>
      </c>
      <c r="F9" s="32">
        <v>40954145000</v>
      </c>
      <c r="G9" s="32"/>
    </row>
    <row r="10" spans="1:18" s="3" customFormat="1" ht="14.25" hidden="1" customHeight="1" x14ac:dyDescent="0.25">
      <c r="A10" s="31"/>
      <c r="B10" s="8" t="s">
        <v>8</v>
      </c>
      <c r="C10" s="8"/>
      <c r="D10" s="32">
        <v>2078322000</v>
      </c>
      <c r="E10" s="32"/>
      <c r="F10" s="32">
        <v>2078322000</v>
      </c>
      <c r="G10" s="32"/>
    </row>
    <row r="11" spans="1:18" s="3" customFormat="1" ht="19.5" customHeight="1" x14ac:dyDescent="0.25">
      <c r="A11" s="8"/>
      <c r="B11" s="8" t="s">
        <v>3</v>
      </c>
      <c r="C11" s="10">
        <f>C12+C56</f>
        <v>4972981000</v>
      </c>
      <c r="D11" s="10">
        <f>D12+D56</f>
        <v>4596981000</v>
      </c>
      <c r="E11" s="10">
        <f>E12+E56</f>
        <v>376000000</v>
      </c>
      <c r="F11" s="10">
        <f>F12+F56</f>
        <v>2117300000</v>
      </c>
      <c r="G11" s="8"/>
    </row>
    <row r="12" spans="1:18" s="3" customFormat="1" ht="25.5" customHeight="1" x14ac:dyDescent="0.25">
      <c r="A12" s="8" t="s">
        <v>9</v>
      </c>
      <c r="B12" s="11" t="s">
        <v>10</v>
      </c>
      <c r="C12" s="12">
        <f>+C13+C27+C55</f>
        <v>4972981000</v>
      </c>
      <c r="D12" s="12">
        <f>+D13+D27+D55</f>
        <v>4596981000</v>
      </c>
      <c r="E12" s="12">
        <f>+E13+E27</f>
        <v>376000000</v>
      </c>
      <c r="F12" s="12">
        <f>+F13+F27+F55</f>
        <v>2117300000</v>
      </c>
      <c r="G12" s="8"/>
      <c r="H12" s="3" t="e">
        <f>C12-D12-#REF!-E12</f>
        <v>#REF!</v>
      </c>
    </row>
    <row r="13" spans="1:18" s="17" customFormat="1" ht="28.5" customHeight="1" x14ac:dyDescent="0.25">
      <c r="A13" s="13">
        <v>1</v>
      </c>
      <c r="B13" s="14" t="s">
        <v>11</v>
      </c>
      <c r="C13" s="15">
        <f>C14+C17+C22+C23+C24+C25+C26</f>
        <v>2491600000</v>
      </c>
      <c r="D13" s="15">
        <f>D14+D17+D22+D23+D24+D25+D26</f>
        <v>2491600000</v>
      </c>
      <c r="E13" s="15">
        <v>0</v>
      </c>
      <c r="F13" s="15">
        <f>F14+F17+F22+F23+F24+F25+F26</f>
        <v>1951300000</v>
      </c>
      <c r="G13" s="16"/>
      <c r="H13" s="17" t="e">
        <f>C13-D13-#REF!-E13</f>
        <v>#REF!</v>
      </c>
      <c r="R13" s="3"/>
    </row>
    <row r="14" spans="1:18" s="21" customFormat="1" ht="31.5" customHeight="1" x14ac:dyDescent="0.25">
      <c r="A14" s="18" t="s">
        <v>12</v>
      </c>
      <c r="B14" s="19" t="s">
        <v>13</v>
      </c>
      <c r="C14" s="20">
        <f>C16</f>
        <v>350000000</v>
      </c>
      <c r="D14" s="20">
        <f>D16</f>
        <v>350000000</v>
      </c>
      <c r="E14" s="20">
        <f>E16</f>
        <v>0</v>
      </c>
      <c r="F14" s="20">
        <f>F16</f>
        <v>335000000</v>
      </c>
      <c r="G14" s="18"/>
      <c r="H14" s="21" t="e">
        <f>C14-D14-#REF!-E14</f>
        <v>#REF!</v>
      </c>
    </row>
    <row r="15" spans="1:18" s="21" customFormat="1" ht="31.5" customHeight="1" x14ac:dyDescent="0.25">
      <c r="A15" s="22" t="s">
        <v>14</v>
      </c>
      <c r="B15" s="19" t="s">
        <v>15</v>
      </c>
      <c r="C15" s="20">
        <f>+C16</f>
        <v>350000000</v>
      </c>
      <c r="D15" s="20">
        <f>+D16</f>
        <v>350000000</v>
      </c>
      <c r="E15" s="20"/>
      <c r="F15" s="20">
        <f>+F16</f>
        <v>335000000</v>
      </c>
      <c r="G15" s="18"/>
    </row>
    <row r="16" spans="1:18" s="21" customFormat="1" ht="31.5" customHeight="1" x14ac:dyDescent="0.25">
      <c r="A16" s="22"/>
      <c r="B16" s="19" t="s">
        <v>16</v>
      </c>
      <c r="C16" s="20">
        <f>SUM(D16:E16)</f>
        <v>350000000</v>
      </c>
      <c r="D16" s="20">
        <v>350000000</v>
      </c>
      <c r="E16" s="20"/>
      <c r="F16" s="20">
        <v>335000000</v>
      </c>
      <c r="G16" s="18"/>
    </row>
    <row r="17" spans="1:10" s="21" customFormat="1" ht="19.5" customHeight="1" x14ac:dyDescent="0.25">
      <c r="A17" s="18" t="s">
        <v>17</v>
      </c>
      <c r="B17" s="23" t="s">
        <v>18</v>
      </c>
      <c r="C17" s="20">
        <f>SUM(C19:C21)</f>
        <v>2141600000</v>
      </c>
      <c r="D17" s="20">
        <f>SUM(D19:D21)</f>
        <v>2141600000</v>
      </c>
      <c r="E17" s="20">
        <f>SUM(E19:E21)</f>
        <v>0</v>
      </c>
      <c r="F17" s="20">
        <f>SUM(F19:F21)</f>
        <v>1616300000</v>
      </c>
      <c r="G17" s="18"/>
      <c r="H17" s="21" t="e">
        <f>C17-D17-#REF!-E17</f>
        <v>#REF!</v>
      </c>
    </row>
    <row r="18" spans="1:10" s="21" customFormat="1" ht="31.15" customHeight="1" x14ac:dyDescent="0.25">
      <c r="A18" s="22" t="s">
        <v>14</v>
      </c>
      <c r="B18" s="19" t="s">
        <v>15</v>
      </c>
      <c r="C18" s="20">
        <f>+D18</f>
        <v>2141600000</v>
      </c>
      <c r="D18" s="20">
        <f>+D17</f>
        <v>2141600000</v>
      </c>
      <c r="E18" s="20"/>
      <c r="F18" s="20">
        <f>+F17</f>
        <v>1616300000</v>
      </c>
      <c r="G18" s="18"/>
    </row>
    <row r="19" spans="1:10" s="21" customFormat="1" ht="31.5" customHeight="1" x14ac:dyDescent="0.25">
      <c r="A19" s="18"/>
      <c r="B19" s="19" t="s">
        <v>19</v>
      </c>
      <c r="C19" s="20">
        <f>SUM(D19:E19)</f>
        <v>591600000</v>
      </c>
      <c r="D19" s="20">
        <v>591600000</v>
      </c>
      <c r="E19" s="20"/>
      <c r="F19" s="20">
        <v>150000000</v>
      </c>
      <c r="G19" s="18"/>
    </row>
    <row r="20" spans="1:10" s="21" customFormat="1" ht="31.5" customHeight="1" x14ac:dyDescent="0.25">
      <c r="A20" s="18"/>
      <c r="B20" s="19" t="s">
        <v>20</v>
      </c>
      <c r="C20" s="20">
        <f>SUM(D20:E20)</f>
        <v>1000000000</v>
      </c>
      <c r="D20" s="20">
        <v>1000000000</v>
      </c>
      <c r="E20" s="20"/>
      <c r="F20" s="20">
        <v>950000000</v>
      </c>
      <c r="G20" s="18"/>
    </row>
    <row r="21" spans="1:10" s="21" customFormat="1" ht="31.5" customHeight="1" x14ac:dyDescent="0.25">
      <c r="A21" s="18"/>
      <c r="B21" s="19" t="s">
        <v>21</v>
      </c>
      <c r="C21" s="20">
        <f>SUM(D21:E21)</f>
        <v>550000000</v>
      </c>
      <c r="D21" s="20">
        <v>550000000</v>
      </c>
      <c r="E21" s="20"/>
      <c r="F21" s="20">
        <v>516300000</v>
      </c>
      <c r="G21" s="18"/>
    </row>
    <row r="22" spans="1:10" s="21" customFormat="1" ht="23.25" hidden="1" customHeight="1" x14ac:dyDescent="0.25">
      <c r="A22" s="18" t="s">
        <v>22</v>
      </c>
      <c r="B22" s="23" t="s">
        <v>23</v>
      </c>
      <c r="C22" s="20"/>
      <c r="D22" s="20"/>
      <c r="E22" s="20"/>
      <c r="F22" s="20"/>
      <c r="G22" s="18"/>
      <c r="H22" s="21" t="e">
        <f>C22-D22-#REF!-E22</f>
        <v>#REF!</v>
      </c>
    </row>
    <row r="23" spans="1:10" s="21" customFormat="1" ht="22.5" hidden="1" customHeight="1" x14ac:dyDescent="0.25">
      <c r="A23" s="18" t="s">
        <v>24</v>
      </c>
      <c r="B23" s="23" t="s">
        <v>25</v>
      </c>
      <c r="C23" s="20"/>
      <c r="D23" s="20"/>
      <c r="E23" s="20"/>
      <c r="F23" s="20"/>
      <c r="G23" s="18"/>
      <c r="H23" s="21" t="e">
        <f>C23-D23-#REF!-E23</f>
        <v>#REF!</v>
      </c>
    </row>
    <row r="24" spans="1:10" s="21" customFormat="1" ht="15.75" hidden="1" x14ac:dyDescent="0.25">
      <c r="A24" s="18" t="s">
        <v>26</v>
      </c>
      <c r="B24" s="23" t="s">
        <v>27</v>
      </c>
      <c r="C24" s="20"/>
      <c r="D24" s="20"/>
      <c r="E24" s="20"/>
      <c r="F24" s="20"/>
      <c r="G24" s="18"/>
      <c r="H24" s="21" t="e">
        <f>C24-D24-#REF!-E24</f>
        <v>#REF!</v>
      </c>
    </row>
    <row r="25" spans="1:10" s="21" customFormat="1" ht="15.75" hidden="1" x14ac:dyDescent="0.25">
      <c r="A25" s="18" t="s">
        <v>28</v>
      </c>
      <c r="B25" s="23" t="s">
        <v>29</v>
      </c>
      <c r="C25" s="20"/>
      <c r="D25" s="20"/>
      <c r="E25" s="20"/>
      <c r="F25" s="20"/>
      <c r="G25" s="18"/>
      <c r="H25" s="21" t="e">
        <f>C25-D25-#REF!-E25</f>
        <v>#REF!</v>
      </c>
      <c r="J25" s="21">
        <v>4477000</v>
      </c>
    </row>
    <row r="26" spans="1:10" s="21" customFormat="1" ht="15.75" hidden="1" x14ac:dyDescent="0.25">
      <c r="A26" s="18" t="s">
        <v>30</v>
      </c>
      <c r="B26" s="23" t="s">
        <v>31</v>
      </c>
      <c r="C26" s="20"/>
      <c r="D26" s="20"/>
      <c r="E26" s="20"/>
      <c r="F26" s="20"/>
      <c r="G26" s="18"/>
      <c r="H26" s="21" t="e">
        <f>C26-D26-#REF!-E26</f>
        <v>#REF!</v>
      </c>
    </row>
    <row r="27" spans="1:10" s="17" customFormat="1" ht="31.5" customHeight="1" x14ac:dyDescent="0.25">
      <c r="A27" s="13">
        <v>2</v>
      </c>
      <c r="B27" s="14" t="s">
        <v>32</v>
      </c>
      <c r="C27" s="15">
        <f>C28+C29+C30+C34+C42+C44+C46+C52+C33</f>
        <v>2481381000</v>
      </c>
      <c r="D27" s="15">
        <f>D28+D29+D30+D34+D42+D44+D46+D52+D33</f>
        <v>2105381000</v>
      </c>
      <c r="E27" s="15">
        <f>E28+E29+E30+E34+E42+E44+E46+E52</f>
        <v>376000000</v>
      </c>
      <c r="F27" s="15">
        <f>F28+F29+F30+F34+F42+F44+F46+F52+F33</f>
        <v>166000000</v>
      </c>
      <c r="G27" s="16"/>
      <c r="H27" s="17" t="e">
        <f>C27-D27-#REF!-E27</f>
        <v>#REF!</v>
      </c>
      <c r="I27" s="17">
        <v>25902053000</v>
      </c>
      <c r="J27" s="17">
        <f>I27-D27</f>
        <v>23796672000</v>
      </c>
    </row>
    <row r="28" spans="1:10" s="21" customFormat="1" ht="15.75" x14ac:dyDescent="0.25">
      <c r="A28" s="18" t="s">
        <v>12</v>
      </c>
      <c r="B28" s="23" t="s">
        <v>33</v>
      </c>
      <c r="C28" s="20"/>
      <c r="D28" s="20"/>
      <c r="E28" s="20"/>
      <c r="F28" s="20"/>
      <c r="G28" s="18"/>
      <c r="H28" s="21" t="e">
        <f>C28-D28-#REF!-E28</f>
        <v>#REF!</v>
      </c>
    </row>
    <row r="29" spans="1:10" s="21" customFormat="1" ht="15.75" x14ac:dyDescent="0.25">
      <c r="A29" s="18" t="s">
        <v>17</v>
      </c>
      <c r="B29" s="23" t="s">
        <v>34</v>
      </c>
      <c r="C29" s="20"/>
      <c r="D29" s="20"/>
      <c r="E29" s="20"/>
      <c r="F29" s="20"/>
      <c r="G29" s="18"/>
      <c r="H29" s="21" t="e">
        <f>C29-D29-#REF!-E29</f>
        <v>#REF!</v>
      </c>
    </row>
    <row r="30" spans="1:10" s="21" customFormat="1" ht="31.5" x14ac:dyDescent="0.25">
      <c r="A30" s="18" t="s">
        <v>22</v>
      </c>
      <c r="B30" s="23" t="s">
        <v>35</v>
      </c>
      <c r="C30" s="20">
        <f>+C31</f>
        <v>857000000</v>
      </c>
      <c r="D30" s="20">
        <f>+D31</f>
        <v>857000000</v>
      </c>
      <c r="E30" s="20"/>
      <c r="F30" s="20">
        <f>+F31</f>
        <v>0</v>
      </c>
      <c r="G30" s="18"/>
      <c r="H30" s="21" t="e">
        <f>C30-D30-#REF!-E30</f>
        <v>#REF!</v>
      </c>
    </row>
    <row r="31" spans="1:10" s="21" customFormat="1" ht="15.75" x14ac:dyDescent="0.25">
      <c r="A31" s="22" t="s">
        <v>14</v>
      </c>
      <c r="B31" s="19" t="s">
        <v>15</v>
      </c>
      <c r="C31" s="20">
        <f>+C32</f>
        <v>857000000</v>
      </c>
      <c r="D31" s="20">
        <f>+D32</f>
        <v>857000000</v>
      </c>
      <c r="E31" s="20"/>
      <c r="F31" s="20">
        <f>+F32</f>
        <v>0</v>
      </c>
      <c r="G31" s="18"/>
    </row>
    <row r="32" spans="1:10" s="21" customFormat="1" ht="39" customHeight="1" x14ac:dyDescent="0.25">
      <c r="A32" s="18"/>
      <c r="B32" s="33" t="s">
        <v>36</v>
      </c>
      <c r="C32" s="20">
        <v>857000000</v>
      </c>
      <c r="D32" s="20">
        <v>857000000</v>
      </c>
      <c r="E32" s="20"/>
      <c r="F32" s="20"/>
      <c r="G32" s="18"/>
    </row>
    <row r="33" spans="1:8" s="21" customFormat="1" ht="39" customHeight="1" x14ac:dyDescent="0.25">
      <c r="A33" s="18" t="s">
        <v>24</v>
      </c>
      <c r="B33" s="34" t="s">
        <v>37</v>
      </c>
      <c r="C33" s="24">
        <v>0</v>
      </c>
      <c r="D33" s="24">
        <v>0</v>
      </c>
      <c r="E33" s="20"/>
      <c r="F33" s="24">
        <v>0</v>
      </c>
      <c r="G33" s="18"/>
    </row>
    <row r="34" spans="1:8" s="21" customFormat="1" ht="29.25" customHeight="1" x14ac:dyDescent="0.25">
      <c r="A34" s="18" t="s">
        <v>26</v>
      </c>
      <c r="B34" s="23" t="s">
        <v>38</v>
      </c>
      <c r="C34" s="20">
        <f>C35+C38+C40</f>
        <v>722728000</v>
      </c>
      <c r="D34" s="20">
        <f>D35+D38+D40</f>
        <v>722728000</v>
      </c>
      <c r="E34" s="20">
        <f>E35+E38+E40</f>
        <v>0</v>
      </c>
      <c r="F34" s="20">
        <f>F35+F38+F40</f>
        <v>125000000</v>
      </c>
      <c r="G34" s="18"/>
      <c r="H34" s="21" t="e">
        <f>C34-D34-#REF!-E34</f>
        <v>#REF!</v>
      </c>
    </row>
    <row r="35" spans="1:8" s="21" customFormat="1" ht="47.25" x14ac:dyDescent="0.25">
      <c r="A35" s="18" t="s">
        <v>39</v>
      </c>
      <c r="B35" s="25" t="s">
        <v>40</v>
      </c>
      <c r="C35" s="20">
        <f>SUM(C36:C37)</f>
        <v>262208000</v>
      </c>
      <c r="D35" s="20">
        <f>SUM(D36:D37)</f>
        <v>262208000</v>
      </c>
      <c r="E35" s="20">
        <f>SUM(E36:E37)</f>
        <v>0</v>
      </c>
      <c r="F35" s="20">
        <f>SUM(F36:F37)</f>
        <v>66000000</v>
      </c>
      <c r="G35" s="18"/>
      <c r="H35" s="21" t="e">
        <f>C35-D35-#REF!-E35</f>
        <v>#REF!</v>
      </c>
    </row>
    <row r="36" spans="1:8" s="21" customFormat="1" ht="15.75" x14ac:dyDescent="0.25">
      <c r="A36" s="19"/>
      <c r="B36" s="23" t="s">
        <v>41</v>
      </c>
      <c r="C36" s="20">
        <f>SUM(D36:E36)</f>
        <v>189950000</v>
      </c>
      <c r="D36" s="19">
        <v>189950000</v>
      </c>
      <c r="E36" s="19">
        <v>0</v>
      </c>
      <c r="F36" s="19">
        <v>66000000</v>
      </c>
      <c r="G36" s="18"/>
      <c r="H36" s="21" t="e">
        <f>C36-D36-#REF!-E36</f>
        <v>#REF!</v>
      </c>
    </row>
    <row r="37" spans="1:8" s="21" customFormat="1" ht="15.75" x14ac:dyDescent="0.25">
      <c r="A37" s="19"/>
      <c r="B37" s="23" t="s">
        <v>42</v>
      </c>
      <c r="C37" s="20">
        <f>SUM(D37:E37)</f>
        <v>72258000</v>
      </c>
      <c r="D37" s="19">
        <v>72258000</v>
      </c>
      <c r="E37" s="19">
        <v>0</v>
      </c>
      <c r="F37" s="19"/>
      <c r="G37" s="18"/>
      <c r="H37" s="21" t="e">
        <f>C37-D37-#REF!-E37</f>
        <v>#REF!</v>
      </c>
    </row>
    <row r="38" spans="1:8" s="21" customFormat="1" ht="31.5" x14ac:dyDescent="0.25">
      <c r="A38" s="18" t="s">
        <v>39</v>
      </c>
      <c r="B38" s="25" t="s">
        <v>43</v>
      </c>
      <c r="C38" s="20">
        <f>C39</f>
        <v>401000000</v>
      </c>
      <c r="D38" s="20">
        <f>D39</f>
        <v>401000000</v>
      </c>
      <c r="E38" s="20">
        <f>E39</f>
        <v>0</v>
      </c>
      <c r="F38" s="20">
        <f>F39</f>
        <v>0</v>
      </c>
      <c r="G38" s="18"/>
      <c r="H38" s="21" t="e">
        <f>C38-D38-#REF!-E38</f>
        <v>#REF!</v>
      </c>
    </row>
    <row r="39" spans="1:8" s="21" customFormat="1" ht="31.5" customHeight="1" x14ac:dyDescent="0.25">
      <c r="A39" s="18"/>
      <c r="B39" s="19" t="s">
        <v>44</v>
      </c>
      <c r="C39" s="20">
        <f>SUM(D39:E39)</f>
        <v>401000000</v>
      </c>
      <c r="D39" s="20">
        <v>401000000</v>
      </c>
      <c r="E39" s="20"/>
      <c r="F39" s="20"/>
      <c r="G39" s="18"/>
    </row>
    <row r="40" spans="1:8" s="21" customFormat="1" ht="31.5" x14ac:dyDescent="0.25">
      <c r="A40" s="18" t="s">
        <v>39</v>
      </c>
      <c r="B40" s="25" t="s">
        <v>45</v>
      </c>
      <c r="C40" s="20">
        <f>C41</f>
        <v>59520000</v>
      </c>
      <c r="D40" s="20">
        <f>D41</f>
        <v>59520000</v>
      </c>
      <c r="E40" s="20">
        <f>E41</f>
        <v>0</v>
      </c>
      <c r="F40" s="20">
        <f>F41</f>
        <v>59000000</v>
      </c>
      <c r="G40" s="18"/>
      <c r="H40" s="21" t="e">
        <f>C40-D40-#REF!-E40</f>
        <v>#REF!</v>
      </c>
    </row>
    <row r="41" spans="1:8" s="21" customFormat="1" ht="31.5" customHeight="1" x14ac:dyDescent="0.25">
      <c r="A41" s="18"/>
      <c r="B41" s="19" t="s">
        <v>44</v>
      </c>
      <c r="C41" s="20">
        <f>SUM(D41:E41)</f>
        <v>59520000</v>
      </c>
      <c r="D41" s="20">
        <v>59520000</v>
      </c>
      <c r="E41" s="20"/>
      <c r="F41" s="20">
        <v>59000000</v>
      </c>
      <c r="G41" s="18"/>
    </row>
    <row r="42" spans="1:8" s="21" customFormat="1" ht="31.5" x14ac:dyDescent="0.25">
      <c r="A42" s="18" t="s">
        <v>28</v>
      </c>
      <c r="B42" s="23" t="s">
        <v>46</v>
      </c>
      <c r="C42" s="20">
        <f>C43</f>
        <v>165653000</v>
      </c>
      <c r="D42" s="20">
        <f>D43</f>
        <v>165653000</v>
      </c>
      <c r="E42" s="20">
        <f>E43</f>
        <v>0</v>
      </c>
      <c r="F42" s="20">
        <f>F43</f>
        <v>41000000</v>
      </c>
      <c r="G42" s="18"/>
      <c r="H42" s="21" t="e">
        <f>C42-D42-#REF!-E42</f>
        <v>#REF!</v>
      </c>
    </row>
    <row r="43" spans="1:8" s="21" customFormat="1" ht="31.5" customHeight="1" x14ac:dyDescent="0.25">
      <c r="A43" s="18"/>
      <c r="B43" s="19" t="s">
        <v>44</v>
      </c>
      <c r="C43" s="20">
        <f>SUM(D43:E43)</f>
        <v>165653000</v>
      </c>
      <c r="D43" s="20">
        <v>165653000</v>
      </c>
      <c r="E43" s="20"/>
      <c r="F43" s="20">
        <v>41000000</v>
      </c>
      <c r="G43" s="18"/>
    </row>
    <row r="44" spans="1:8" s="21" customFormat="1" ht="32.25" customHeight="1" x14ac:dyDescent="0.25">
      <c r="A44" s="18" t="s">
        <v>30</v>
      </c>
      <c r="B44" s="23" t="s">
        <v>47</v>
      </c>
      <c r="C44" s="20">
        <f>C45</f>
        <v>200000000</v>
      </c>
      <c r="D44" s="20">
        <f>D45</f>
        <v>200000000</v>
      </c>
      <c r="E44" s="20">
        <f>E45</f>
        <v>0</v>
      </c>
      <c r="F44" s="20">
        <f>F45</f>
        <v>0</v>
      </c>
      <c r="G44" s="18"/>
      <c r="H44" s="21" t="e">
        <f>C44-D44-#REF!-E44</f>
        <v>#REF!</v>
      </c>
    </row>
    <row r="45" spans="1:8" s="21" customFormat="1" ht="32.25" customHeight="1" x14ac:dyDescent="0.25">
      <c r="A45" s="18"/>
      <c r="B45" s="23" t="s">
        <v>48</v>
      </c>
      <c r="C45" s="20">
        <f>SUM(D45:E45)</f>
        <v>200000000</v>
      </c>
      <c r="D45" s="20">
        <v>200000000</v>
      </c>
      <c r="E45" s="20"/>
      <c r="F45" s="20"/>
      <c r="G45" s="18"/>
    </row>
    <row r="46" spans="1:8" s="21" customFormat="1" ht="29.25" customHeight="1" x14ac:dyDescent="0.25">
      <c r="A46" s="18" t="s">
        <v>49</v>
      </c>
      <c r="B46" s="23" t="s">
        <v>50</v>
      </c>
      <c r="C46" s="20">
        <f>C47+C49</f>
        <v>436000000</v>
      </c>
      <c r="D46" s="20">
        <f t="shared" ref="D46:F46" si="0">D47+D49</f>
        <v>60000000</v>
      </c>
      <c r="E46" s="20">
        <f t="shared" si="0"/>
        <v>376000000</v>
      </c>
      <c r="F46" s="20">
        <f t="shared" si="0"/>
        <v>0</v>
      </c>
      <c r="G46" s="18"/>
      <c r="H46" s="21" t="e">
        <f>C46-D46-#REF!-E46</f>
        <v>#REF!</v>
      </c>
    </row>
    <row r="47" spans="1:8" s="21" customFormat="1" ht="32.25" customHeight="1" x14ac:dyDescent="0.25">
      <c r="A47" s="18" t="s">
        <v>39</v>
      </c>
      <c r="B47" s="23" t="s">
        <v>63</v>
      </c>
      <c r="C47" s="20">
        <f>+C48</f>
        <v>376000000</v>
      </c>
      <c r="D47" s="20">
        <f t="shared" ref="D47:E47" si="1">+D48</f>
        <v>0</v>
      </c>
      <c r="E47" s="20">
        <f t="shared" si="1"/>
        <v>376000000</v>
      </c>
      <c r="F47" s="20">
        <f>+F48</f>
        <v>0</v>
      </c>
      <c r="G47" s="18"/>
    </row>
    <row r="48" spans="1:8" s="21" customFormat="1" ht="32.25" customHeight="1" x14ac:dyDescent="0.25">
      <c r="A48" s="18"/>
      <c r="B48" s="19" t="s">
        <v>44</v>
      </c>
      <c r="C48" s="20">
        <f>SUM(D48:E48)</f>
        <v>376000000</v>
      </c>
      <c r="D48" s="20"/>
      <c r="E48" s="20">
        <v>376000000</v>
      </c>
      <c r="F48" s="20"/>
      <c r="G48" s="18"/>
    </row>
    <row r="49" spans="1:10" s="21" customFormat="1" ht="32.25" customHeight="1" x14ac:dyDescent="0.25">
      <c r="A49" s="18" t="s">
        <v>39</v>
      </c>
      <c r="B49" s="23" t="s">
        <v>51</v>
      </c>
      <c r="C49" s="20">
        <f>C51</f>
        <v>60000000</v>
      </c>
      <c r="D49" s="20">
        <f>D51</f>
        <v>60000000</v>
      </c>
      <c r="E49" s="20">
        <f>E51</f>
        <v>0</v>
      </c>
      <c r="F49" s="20">
        <f>F51</f>
        <v>0</v>
      </c>
      <c r="G49" s="18"/>
    </row>
    <row r="50" spans="1:10" s="21" customFormat="1" ht="32.25" customHeight="1" x14ac:dyDescent="0.25">
      <c r="A50" s="18"/>
      <c r="B50" s="23" t="s">
        <v>48</v>
      </c>
      <c r="C50" s="20">
        <f>+C51</f>
        <v>60000000</v>
      </c>
      <c r="D50" s="20">
        <f>+D51</f>
        <v>60000000</v>
      </c>
      <c r="E50" s="20"/>
      <c r="F50" s="20">
        <f>+F51</f>
        <v>0</v>
      </c>
      <c r="G50" s="18"/>
    </row>
    <row r="51" spans="1:10" s="21" customFormat="1" ht="78" customHeight="1" x14ac:dyDescent="0.25">
      <c r="A51" s="18"/>
      <c r="B51" s="23" t="s">
        <v>52</v>
      </c>
      <c r="C51" s="20">
        <f>SUM(D51:E51)</f>
        <v>60000000</v>
      </c>
      <c r="D51" s="20">
        <v>60000000</v>
      </c>
      <c r="E51" s="20"/>
      <c r="F51" s="20"/>
      <c r="G51" s="18"/>
    </row>
    <row r="52" spans="1:10" s="21" customFormat="1" ht="39.6" customHeight="1" x14ac:dyDescent="0.25">
      <c r="A52" s="26" t="s">
        <v>53</v>
      </c>
      <c r="B52" s="35" t="s">
        <v>54</v>
      </c>
      <c r="C52" s="20">
        <f>+C53</f>
        <v>100000000</v>
      </c>
      <c r="D52" s="20">
        <f>+D53</f>
        <v>100000000</v>
      </c>
      <c r="E52" s="20"/>
      <c r="F52" s="20">
        <f>+F53</f>
        <v>0</v>
      </c>
      <c r="G52" s="18"/>
      <c r="H52" s="21" t="e">
        <f>C52-D52-#REF!-E52</f>
        <v>#REF!</v>
      </c>
    </row>
    <row r="53" spans="1:10" s="21" customFormat="1" ht="27" customHeight="1" x14ac:dyDescent="0.25">
      <c r="A53" s="18" t="s">
        <v>39</v>
      </c>
      <c r="B53" s="36" t="s">
        <v>55</v>
      </c>
      <c r="C53" s="20">
        <f>+SUM(C54:C54)</f>
        <v>100000000</v>
      </c>
      <c r="D53" s="20">
        <f>+SUM(D54:D54)</f>
        <v>100000000</v>
      </c>
      <c r="E53" s="20"/>
      <c r="F53" s="20">
        <f>+SUM(F54:F54)</f>
        <v>0</v>
      </c>
      <c r="G53" s="18"/>
    </row>
    <row r="54" spans="1:10" s="21" customFormat="1" ht="33.75" customHeight="1" x14ac:dyDescent="0.25">
      <c r="A54" s="18"/>
      <c r="B54" s="37" t="s">
        <v>44</v>
      </c>
      <c r="C54" s="20">
        <f>SUM(D54:E54)</f>
        <v>100000000</v>
      </c>
      <c r="D54" s="20">
        <v>100000000</v>
      </c>
      <c r="E54" s="20"/>
      <c r="F54" s="20"/>
      <c r="G54" s="18"/>
    </row>
    <row r="55" spans="1:10" s="17" customFormat="1" ht="31.5" customHeight="1" x14ac:dyDescent="0.25">
      <c r="A55" s="13">
        <v>3</v>
      </c>
      <c r="B55" s="14" t="s">
        <v>56</v>
      </c>
      <c r="C55" s="15"/>
      <c r="D55" s="15"/>
      <c r="E55" s="15"/>
      <c r="F55" s="15">
        <v>0</v>
      </c>
      <c r="G55" s="16"/>
      <c r="H55" s="17" t="e">
        <f>C55-D55-#REF!-E55</f>
        <v>#REF!</v>
      </c>
      <c r="I55" s="17">
        <v>25902053000</v>
      </c>
      <c r="J55" s="17">
        <f>I55-D55</f>
        <v>25902053000</v>
      </c>
    </row>
    <row r="56" spans="1:10" s="17" customFormat="1" ht="31.5" customHeight="1" x14ac:dyDescent="0.25">
      <c r="A56" s="10" t="s">
        <v>57</v>
      </c>
      <c r="B56" s="11" t="s">
        <v>58</v>
      </c>
      <c r="C56" s="12">
        <f>C57+C58+C59+C60</f>
        <v>0</v>
      </c>
      <c r="D56" s="12">
        <f>D57+D58+D59+D60</f>
        <v>0</v>
      </c>
      <c r="E56" s="12">
        <f>E57+E58+E59+E60</f>
        <v>0</v>
      </c>
      <c r="F56" s="12">
        <f>F57+F58+F59+F60</f>
        <v>0</v>
      </c>
      <c r="G56" s="8"/>
      <c r="H56" s="27" t="e">
        <f>C56-D56-E56-#REF!</f>
        <v>#REF!</v>
      </c>
      <c r="I56" s="17" t="e">
        <f>'[1]PL 6-CTMTQG'!#REF!</f>
        <v>#REF!</v>
      </c>
      <c r="J56" s="17" t="e">
        <f>E56-H56</f>
        <v>#REF!</v>
      </c>
    </row>
    <row r="57" spans="1:10" s="21" customFormat="1" ht="15.75" hidden="1" x14ac:dyDescent="0.25">
      <c r="A57" s="18">
        <v>1</v>
      </c>
      <c r="B57" s="23" t="s">
        <v>59</v>
      </c>
      <c r="C57" s="20"/>
      <c r="D57" s="20"/>
      <c r="E57" s="20"/>
      <c r="F57" s="20"/>
      <c r="G57" s="18"/>
      <c r="H57" s="28" t="e">
        <f>C57-D57-E57-#REF!</f>
        <v>#REF!</v>
      </c>
      <c r="I57" s="21" t="e">
        <f>#REF!-H57</f>
        <v>#REF!</v>
      </c>
      <c r="J57" s="21" t="e">
        <f>SUM(H57:I57)</f>
        <v>#REF!</v>
      </c>
    </row>
    <row r="58" spans="1:10" s="21" customFormat="1" ht="15.75" hidden="1" x14ac:dyDescent="0.25">
      <c r="A58" s="18">
        <v>2</v>
      </c>
      <c r="B58" s="23" t="s">
        <v>60</v>
      </c>
      <c r="C58" s="20"/>
      <c r="D58" s="20"/>
      <c r="E58" s="20"/>
      <c r="F58" s="20"/>
      <c r="G58" s="18"/>
      <c r="H58" s="28" t="e">
        <f>C58-D58-E58-#REF!</f>
        <v>#REF!</v>
      </c>
      <c r="I58" s="21" t="e">
        <f>'[1]PL 6-CTMTQG'!#REF!</f>
        <v>#REF!</v>
      </c>
      <c r="J58" s="21" t="e">
        <f>H58+I58</f>
        <v>#REF!</v>
      </c>
    </row>
    <row r="59" spans="1:10" s="21" customFormat="1" ht="15.75" hidden="1" x14ac:dyDescent="0.25">
      <c r="A59" s="18">
        <v>3</v>
      </c>
      <c r="B59" s="23" t="s">
        <v>61</v>
      </c>
      <c r="C59" s="20"/>
      <c r="D59" s="20"/>
      <c r="E59" s="20"/>
      <c r="F59" s="20"/>
      <c r="G59" s="18"/>
      <c r="H59" s="28" t="e">
        <f>C59-D59-E59-#REF!</f>
        <v>#REF!</v>
      </c>
    </row>
    <row r="60" spans="1:10" s="21" customFormat="1" ht="15.75" hidden="1" customHeight="1" x14ac:dyDescent="0.25">
      <c r="A60" s="18">
        <v>4</v>
      </c>
      <c r="B60" s="23" t="s">
        <v>62</v>
      </c>
      <c r="C60" s="20"/>
      <c r="D60" s="20"/>
      <c r="E60" s="20"/>
      <c r="F60" s="20"/>
      <c r="G60" s="18"/>
      <c r="H60" s="28" t="e">
        <f>C60-D60-E60-#REF!</f>
        <v>#REF!</v>
      </c>
    </row>
  </sheetData>
  <mergeCells count="9">
    <mergeCell ref="F5:F6"/>
    <mergeCell ref="D5:E5"/>
    <mergeCell ref="A1:G1"/>
    <mergeCell ref="A2:G2"/>
    <mergeCell ref="C3:G3"/>
    <mergeCell ref="A5:A6"/>
    <mergeCell ref="B5:B6"/>
    <mergeCell ref="C5:C6"/>
    <mergeCell ref="G5:G6"/>
  </mergeCells>
  <pageMargins left="0.39370078740157483" right="0.31496062992125984" top="0.43307086614173229" bottom="0.51181102362204722"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2026-07-08T03:23:26Z</cp:lastPrinted>
  <dcterms:created xsi:type="dcterms:W3CDTF">2026-07-08T03:13:02Z</dcterms:created>
  <dcterms:modified xsi:type="dcterms:W3CDTF">2026-07-14T04:20:26Z</dcterms:modified>
</cp:coreProperties>
</file>